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570B2076-E13C-46A5-8E0A-46EF7E104D60}" xr6:coauthVersionLast="47" xr6:coauthVersionMax="47" xr10:uidLastSave="{00000000-0000-0000-0000-000000000000}"/>
  <bookViews>
    <workbookView xWindow="-120" yWindow="-120" windowWidth="29040" windowHeight="15840" firstSheet="1" activeTab="1" xr2:uid="{C06AF028-2011-40DE-BA7E-BC8F08485124}"/>
  </bookViews>
  <sheets>
    <sheet name="ФАПы 2024" sheetId="18" state="hidden" r:id="rId1"/>
    <sheet name="ФАПы с 01.04.24 " sheetId="19" r:id="rId2"/>
  </sheets>
  <definedNames>
    <definedName name="_xlnm._FilterDatabase" localSheetId="0" hidden="1">'ФАПы 2024'!$A$8:$V$294</definedName>
    <definedName name="_xlnm._FilterDatabase" localSheetId="1" hidden="1">'ФАПы с 01.04.24 '!$A$12:$AC$295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Titles" localSheetId="0">'ФАПы 2024'!$8:$8</definedName>
    <definedName name="_xlnm.Print_Titles" localSheetId="1">'ФАПы с 01.04.24 '!$12:$12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94" i="19" l="1"/>
  <c r="U294" i="19" s="1"/>
  <c r="V294" i="19" s="1"/>
  <c r="W294" i="19" s="1"/>
  <c r="X294" i="19" s="1"/>
  <c r="Y294" i="19" s="1"/>
  <c r="Z294" i="19" s="1"/>
  <c r="AA294" i="19" s="1"/>
  <c r="AB294" i="19" s="1"/>
  <c r="M294" i="19"/>
  <c r="U293" i="19"/>
  <c r="V293" i="19" s="1"/>
  <c r="W293" i="19" s="1"/>
  <c r="X293" i="19" s="1"/>
  <c r="Y293" i="19" s="1"/>
  <c r="Z293" i="19" s="1"/>
  <c r="AA293" i="19" s="1"/>
  <c r="AB293" i="19" s="1"/>
  <c r="T293" i="19"/>
  <c r="O293" i="19"/>
  <c r="N293" i="19"/>
  <c r="M293" i="19"/>
  <c r="AA292" i="19"/>
  <c r="T292" i="19"/>
  <c r="U292" i="19" s="1"/>
  <c r="M292" i="19"/>
  <c r="T291" i="19"/>
  <c r="U291" i="19" s="1"/>
  <c r="V291" i="19" s="1"/>
  <c r="W291" i="19" s="1"/>
  <c r="X291" i="19" s="1"/>
  <c r="Y291" i="19" s="1"/>
  <c r="Z291" i="19" s="1"/>
  <c r="AA291" i="19" s="1"/>
  <c r="AB291" i="19" s="1"/>
  <c r="M291" i="19"/>
  <c r="N291" i="19" s="1"/>
  <c r="U290" i="19"/>
  <c r="V290" i="19" s="1"/>
  <c r="W290" i="19" s="1"/>
  <c r="X290" i="19" s="1"/>
  <c r="Y290" i="19" s="1"/>
  <c r="Z290" i="19" s="1"/>
  <c r="AA290" i="19" s="1"/>
  <c r="AB290" i="19" s="1"/>
  <c r="T290" i="19"/>
  <c r="M290" i="19"/>
  <c r="N290" i="19" s="1"/>
  <c r="AA289" i="19"/>
  <c r="AB289" i="19" s="1"/>
  <c r="V289" i="19"/>
  <c r="W289" i="19" s="1"/>
  <c r="X289" i="19" s="1"/>
  <c r="Y289" i="19" s="1"/>
  <c r="Z289" i="19" s="1"/>
  <c r="T289" i="19"/>
  <c r="U289" i="19" s="1"/>
  <c r="N289" i="19"/>
  <c r="M289" i="19"/>
  <c r="O289" i="19" s="1"/>
  <c r="T288" i="19"/>
  <c r="U288" i="19" s="1"/>
  <c r="V288" i="19" s="1"/>
  <c r="W288" i="19" s="1"/>
  <c r="X288" i="19" s="1"/>
  <c r="Y288" i="19" s="1"/>
  <c r="Z288" i="19" s="1"/>
  <c r="AA288" i="19" s="1"/>
  <c r="AB288" i="19" s="1"/>
  <c r="M288" i="19"/>
  <c r="O288" i="19" s="1"/>
  <c r="T287" i="19"/>
  <c r="U287" i="19" s="1"/>
  <c r="V287" i="19" s="1"/>
  <c r="W287" i="19" s="1"/>
  <c r="X287" i="19" s="1"/>
  <c r="Y287" i="19" s="1"/>
  <c r="Z287" i="19" s="1"/>
  <c r="AA287" i="19" s="1"/>
  <c r="AB287" i="19" s="1"/>
  <c r="M287" i="19"/>
  <c r="O287" i="19" s="1"/>
  <c r="U286" i="19"/>
  <c r="V286" i="19" s="1"/>
  <c r="W286" i="19" s="1"/>
  <c r="X286" i="19" s="1"/>
  <c r="Y286" i="19" s="1"/>
  <c r="Z286" i="19" s="1"/>
  <c r="AA286" i="19" s="1"/>
  <c r="AB286" i="19" s="1"/>
  <c r="T286" i="19"/>
  <c r="O286" i="19"/>
  <c r="M286" i="19"/>
  <c r="N286" i="19" s="1"/>
  <c r="W285" i="19"/>
  <c r="V285" i="19"/>
  <c r="T285" i="19"/>
  <c r="U285" i="19" s="1"/>
  <c r="O285" i="19"/>
  <c r="N285" i="19"/>
  <c r="M285" i="19"/>
  <c r="Y285" i="19" s="1"/>
  <c r="T284" i="19"/>
  <c r="U284" i="19" s="1"/>
  <c r="V284" i="19" s="1"/>
  <c r="W284" i="19" s="1"/>
  <c r="X284" i="19" s="1"/>
  <c r="Y284" i="19" s="1"/>
  <c r="Z284" i="19" s="1"/>
  <c r="AA284" i="19" s="1"/>
  <c r="AB284" i="19" s="1"/>
  <c r="O284" i="19"/>
  <c r="N284" i="19"/>
  <c r="M284" i="19"/>
  <c r="Y283" i="19"/>
  <c r="X283" i="19"/>
  <c r="V283" i="19"/>
  <c r="U283" i="19"/>
  <c r="T283" i="19"/>
  <c r="M283" i="19"/>
  <c r="W283" i="19" s="1"/>
  <c r="U282" i="19"/>
  <c r="V282" i="19" s="1"/>
  <c r="W282" i="19" s="1"/>
  <c r="X282" i="19" s="1"/>
  <c r="Y282" i="19" s="1"/>
  <c r="Z282" i="19" s="1"/>
  <c r="AA282" i="19" s="1"/>
  <c r="AB282" i="19" s="1"/>
  <c r="T282" i="19"/>
  <c r="M282" i="19"/>
  <c r="T281" i="19"/>
  <c r="U281" i="19" s="1"/>
  <c r="V281" i="19" s="1"/>
  <c r="W281" i="19" s="1"/>
  <c r="X281" i="19" s="1"/>
  <c r="Y281" i="19" s="1"/>
  <c r="Z281" i="19" s="1"/>
  <c r="AA281" i="19" s="1"/>
  <c r="AB281" i="19" s="1"/>
  <c r="O281" i="19"/>
  <c r="N281" i="19"/>
  <c r="M281" i="19"/>
  <c r="Y280" i="19"/>
  <c r="Z280" i="19" s="1"/>
  <c r="AA280" i="19" s="1"/>
  <c r="AB280" i="19" s="1"/>
  <c r="X280" i="19"/>
  <c r="T280" i="19"/>
  <c r="U280" i="19" s="1"/>
  <c r="V280" i="19" s="1"/>
  <c r="W280" i="19" s="1"/>
  <c r="M280" i="19"/>
  <c r="N280" i="19" s="1"/>
  <c r="T279" i="19"/>
  <c r="U279" i="19" s="1"/>
  <c r="V279" i="19" s="1"/>
  <c r="W279" i="19" s="1"/>
  <c r="X279" i="19" s="1"/>
  <c r="Y279" i="19" s="1"/>
  <c r="Z279" i="19" s="1"/>
  <c r="AA279" i="19" s="1"/>
  <c r="AB279" i="19" s="1"/>
  <c r="N279" i="19"/>
  <c r="M279" i="19"/>
  <c r="AA278" i="19"/>
  <c r="Z278" i="19"/>
  <c r="U278" i="19"/>
  <c r="T278" i="19"/>
  <c r="M278" i="19"/>
  <c r="O278" i="19" s="1"/>
  <c r="T277" i="19"/>
  <c r="M277" i="19"/>
  <c r="N277" i="19" s="1"/>
  <c r="G276" i="19"/>
  <c r="G275" i="19" s="1"/>
  <c r="E276" i="19"/>
  <c r="E275" i="19" s="1"/>
  <c r="D276" i="19"/>
  <c r="D275" i="19" s="1"/>
  <c r="T274" i="19"/>
  <c r="U274" i="19" s="1"/>
  <c r="O274" i="19"/>
  <c r="M274" i="19"/>
  <c r="G273" i="19"/>
  <c r="F273" i="19"/>
  <c r="E273" i="19"/>
  <c r="D273" i="19"/>
  <c r="U272" i="19"/>
  <c r="V272" i="19" s="1"/>
  <c r="W272" i="19" s="1"/>
  <c r="X272" i="19" s="1"/>
  <c r="Y272" i="19" s="1"/>
  <c r="Z272" i="19" s="1"/>
  <c r="AA272" i="19" s="1"/>
  <c r="AB272" i="19" s="1"/>
  <c r="T272" i="19"/>
  <c r="O272" i="19"/>
  <c r="N272" i="19"/>
  <c r="M272" i="19"/>
  <c r="T271" i="19"/>
  <c r="U271" i="19" s="1"/>
  <c r="M271" i="19"/>
  <c r="N271" i="19" s="1"/>
  <c r="AB270" i="19"/>
  <c r="AA270" i="19"/>
  <c r="Z270" i="19"/>
  <c r="Y270" i="19"/>
  <c r="X270" i="19"/>
  <c r="T270" i="19"/>
  <c r="U270" i="19" s="1"/>
  <c r="M270" i="19"/>
  <c r="N270" i="19" s="1"/>
  <c r="U269" i="19"/>
  <c r="V269" i="19" s="1"/>
  <c r="W269" i="19" s="1"/>
  <c r="X269" i="19" s="1"/>
  <c r="Y269" i="19" s="1"/>
  <c r="Z269" i="19" s="1"/>
  <c r="AA269" i="19" s="1"/>
  <c r="AB269" i="19" s="1"/>
  <c r="T269" i="19"/>
  <c r="M269" i="19"/>
  <c r="O269" i="19" s="1"/>
  <c r="AA268" i="19"/>
  <c r="T268" i="19"/>
  <c r="U268" i="19" s="1"/>
  <c r="M268" i="19"/>
  <c r="W267" i="19"/>
  <c r="X267" i="19" s="1"/>
  <c r="Y267" i="19" s="1"/>
  <c r="Z267" i="19" s="1"/>
  <c r="AA267" i="19" s="1"/>
  <c r="AB267" i="19" s="1"/>
  <c r="U267" i="19"/>
  <c r="V267" i="19" s="1"/>
  <c r="T267" i="19"/>
  <c r="M267" i="19"/>
  <c r="O267" i="19" s="1"/>
  <c r="T266" i="19"/>
  <c r="U266" i="19" s="1"/>
  <c r="O266" i="19"/>
  <c r="M266" i="19"/>
  <c r="AB265" i="19"/>
  <c r="Z265" i="19"/>
  <c r="T265" i="19"/>
  <c r="U265" i="19" s="1"/>
  <c r="M265" i="19"/>
  <c r="Y265" i="19" s="1"/>
  <c r="T264" i="19"/>
  <c r="U264" i="19" s="1"/>
  <c r="V264" i="19" s="1"/>
  <c r="W264" i="19" s="1"/>
  <c r="X264" i="19" s="1"/>
  <c r="Y264" i="19" s="1"/>
  <c r="Z264" i="19" s="1"/>
  <c r="AA264" i="19" s="1"/>
  <c r="AB264" i="19" s="1"/>
  <c r="O264" i="19"/>
  <c r="M264" i="19"/>
  <c r="N264" i="19" s="1"/>
  <c r="T263" i="19"/>
  <c r="U263" i="19" s="1"/>
  <c r="V263" i="19" s="1"/>
  <c r="W263" i="19" s="1"/>
  <c r="X263" i="19" s="1"/>
  <c r="Y263" i="19" s="1"/>
  <c r="Z263" i="19" s="1"/>
  <c r="AA263" i="19" s="1"/>
  <c r="AB263" i="19" s="1"/>
  <c r="O263" i="19"/>
  <c r="N263" i="19"/>
  <c r="M263" i="19"/>
  <c r="U262" i="19"/>
  <c r="V262" i="19" s="1"/>
  <c r="W262" i="19" s="1"/>
  <c r="X262" i="19" s="1"/>
  <c r="Y262" i="19" s="1"/>
  <c r="Z262" i="19" s="1"/>
  <c r="AA262" i="19" s="1"/>
  <c r="AB262" i="19" s="1"/>
  <c r="T262" i="19"/>
  <c r="M262" i="19"/>
  <c r="N262" i="19" s="1"/>
  <c r="T261" i="19"/>
  <c r="U261" i="19" s="1"/>
  <c r="V261" i="19" s="1"/>
  <c r="W261" i="19" s="1"/>
  <c r="X261" i="19" s="1"/>
  <c r="Y261" i="19" s="1"/>
  <c r="Z261" i="19" s="1"/>
  <c r="AA261" i="19" s="1"/>
  <c r="AB261" i="19" s="1"/>
  <c r="M261" i="19"/>
  <c r="O261" i="19" s="1"/>
  <c r="T260" i="19"/>
  <c r="U260" i="19" s="1"/>
  <c r="V260" i="19" s="1"/>
  <c r="W260" i="19" s="1"/>
  <c r="X260" i="19" s="1"/>
  <c r="Y260" i="19" s="1"/>
  <c r="Z260" i="19" s="1"/>
  <c r="AA260" i="19" s="1"/>
  <c r="AB260" i="19" s="1"/>
  <c r="O260" i="19"/>
  <c r="N260" i="19"/>
  <c r="M260" i="19"/>
  <c r="T259" i="19"/>
  <c r="U259" i="19" s="1"/>
  <c r="V259" i="19" s="1"/>
  <c r="W259" i="19" s="1"/>
  <c r="X259" i="19" s="1"/>
  <c r="Y259" i="19" s="1"/>
  <c r="Z259" i="19" s="1"/>
  <c r="AA259" i="19" s="1"/>
  <c r="AB259" i="19" s="1"/>
  <c r="M259" i="19"/>
  <c r="N259" i="19" s="1"/>
  <c r="T258" i="19"/>
  <c r="U258" i="19" s="1"/>
  <c r="V258" i="19" s="1"/>
  <c r="W258" i="19" s="1"/>
  <c r="X258" i="19" s="1"/>
  <c r="Y258" i="19" s="1"/>
  <c r="Z258" i="19" s="1"/>
  <c r="AA258" i="19" s="1"/>
  <c r="AB258" i="19" s="1"/>
  <c r="M258" i="19"/>
  <c r="O258" i="19" s="1"/>
  <c r="AB257" i="19"/>
  <c r="Z257" i="19"/>
  <c r="Y257" i="19"/>
  <c r="X257" i="19"/>
  <c r="V257" i="19"/>
  <c r="U257" i="19"/>
  <c r="T257" i="19"/>
  <c r="M257" i="19"/>
  <c r="W257" i="19" s="1"/>
  <c r="T256" i="19"/>
  <c r="U256" i="19" s="1"/>
  <c r="M256" i="19"/>
  <c r="AA256" i="19" s="1"/>
  <c r="W255" i="19"/>
  <c r="X255" i="19" s="1"/>
  <c r="Y255" i="19" s="1"/>
  <c r="Z255" i="19" s="1"/>
  <c r="AA255" i="19" s="1"/>
  <c r="AB255" i="19" s="1"/>
  <c r="T255" i="19"/>
  <c r="U255" i="19" s="1"/>
  <c r="V255" i="19" s="1"/>
  <c r="O255" i="19"/>
  <c r="N255" i="19"/>
  <c r="M255" i="19"/>
  <c r="G254" i="19"/>
  <c r="G250" i="19" s="1"/>
  <c r="F254" i="19"/>
  <c r="F250" i="19" s="1"/>
  <c r="E254" i="19"/>
  <c r="D254" i="19"/>
  <c r="T253" i="19"/>
  <c r="U253" i="19" s="1"/>
  <c r="V253" i="19" s="1"/>
  <c r="W253" i="19" s="1"/>
  <c r="X253" i="19" s="1"/>
  <c r="Y253" i="19" s="1"/>
  <c r="Z253" i="19" s="1"/>
  <c r="AA253" i="19" s="1"/>
  <c r="AB253" i="19" s="1"/>
  <c r="M253" i="19"/>
  <c r="O253" i="19" s="1"/>
  <c r="V252" i="19"/>
  <c r="W252" i="19" s="1"/>
  <c r="X252" i="19" s="1"/>
  <c r="Y252" i="19" s="1"/>
  <c r="Z252" i="19" s="1"/>
  <c r="AA252" i="19" s="1"/>
  <c r="AB252" i="19" s="1"/>
  <c r="U252" i="19"/>
  <c r="T252" i="19"/>
  <c r="O252" i="19"/>
  <c r="N252" i="19"/>
  <c r="M252" i="19"/>
  <c r="G251" i="19"/>
  <c r="E251" i="19"/>
  <c r="D251" i="19"/>
  <c r="E250" i="19"/>
  <c r="C250" i="19"/>
  <c r="T249" i="19"/>
  <c r="U249" i="19" s="1"/>
  <c r="V249" i="19" s="1"/>
  <c r="W249" i="19" s="1"/>
  <c r="X249" i="19" s="1"/>
  <c r="Y249" i="19" s="1"/>
  <c r="Z249" i="19" s="1"/>
  <c r="AA249" i="19" s="1"/>
  <c r="AB249" i="19" s="1"/>
  <c r="M249" i="19"/>
  <c r="O249" i="19" s="1"/>
  <c r="H248" i="19"/>
  <c r="G248" i="19"/>
  <c r="E248" i="19"/>
  <c r="D248" i="19"/>
  <c r="T247" i="19"/>
  <c r="U247" i="19" s="1"/>
  <c r="V247" i="19" s="1"/>
  <c r="W247" i="19" s="1"/>
  <c r="X247" i="19" s="1"/>
  <c r="Y247" i="19" s="1"/>
  <c r="Z247" i="19" s="1"/>
  <c r="AA247" i="19" s="1"/>
  <c r="AB247" i="19" s="1"/>
  <c r="M247" i="19"/>
  <c r="N247" i="19" s="1"/>
  <c r="H246" i="19"/>
  <c r="G246" i="19"/>
  <c r="G245" i="19" s="1"/>
  <c r="E246" i="19"/>
  <c r="D246" i="19"/>
  <c r="D245" i="19" s="1"/>
  <c r="E245" i="19"/>
  <c r="C245" i="19"/>
  <c r="T244" i="19"/>
  <c r="U244" i="19" s="1"/>
  <c r="V244" i="19" s="1"/>
  <c r="W244" i="19" s="1"/>
  <c r="X244" i="19" s="1"/>
  <c r="Y244" i="19" s="1"/>
  <c r="Z244" i="19" s="1"/>
  <c r="AA244" i="19" s="1"/>
  <c r="AB244" i="19" s="1"/>
  <c r="M244" i="19"/>
  <c r="T243" i="19"/>
  <c r="U243" i="19" s="1"/>
  <c r="V243" i="19" s="1"/>
  <c r="W243" i="19" s="1"/>
  <c r="X243" i="19" s="1"/>
  <c r="Y243" i="19" s="1"/>
  <c r="Z243" i="19" s="1"/>
  <c r="AA243" i="19" s="1"/>
  <c r="AB243" i="19" s="1"/>
  <c r="O243" i="19"/>
  <c r="N243" i="19"/>
  <c r="M243" i="19"/>
  <c r="T242" i="19"/>
  <c r="U242" i="19" s="1"/>
  <c r="V242" i="19" s="1"/>
  <c r="W242" i="19" s="1"/>
  <c r="X242" i="19" s="1"/>
  <c r="Y242" i="19" s="1"/>
  <c r="Z242" i="19" s="1"/>
  <c r="AA242" i="19" s="1"/>
  <c r="AB242" i="19" s="1"/>
  <c r="M242" i="19"/>
  <c r="N242" i="19" s="1"/>
  <c r="T241" i="19"/>
  <c r="U241" i="19" s="1"/>
  <c r="V241" i="19" s="1"/>
  <c r="W241" i="19" s="1"/>
  <c r="X241" i="19" s="1"/>
  <c r="Y241" i="19" s="1"/>
  <c r="Z241" i="19" s="1"/>
  <c r="AA241" i="19" s="1"/>
  <c r="AB241" i="19" s="1"/>
  <c r="M241" i="19"/>
  <c r="O241" i="19" s="1"/>
  <c r="Z240" i="19"/>
  <c r="AA240" i="19" s="1"/>
  <c r="AB240" i="19" s="1"/>
  <c r="U240" i="19"/>
  <c r="V240" i="19" s="1"/>
  <c r="W240" i="19" s="1"/>
  <c r="X240" i="19" s="1"/>
  <c r="Y240" i="19" s="1"/>
  <c r="T240" i="19"/>
  <c r="M240" i="19"/>
  <c r="N240" i="19" s="1"/>
  <c r="T239" i="19"/>
  <c r="U239" i="19" s="1"/>
  <c r="V239" i="19" s="1"/>
  <c r="W239" i="19" s="1"/>
  <c r="X239" i="19" s="1"/>
  <c r="Y239" i="19" s="1"/>
  <c r="Z239" i="19" s="1"/>
  <c r="AA239" i="19" s="1"/>
  <c r="AB239" i="19" s="1"/>
  <c r="O239" i="19"/>
  <c r="M239" i="19"/>
  <c r="N239" i="19" s="1"/>
  <c r="T238" i="19"/>
  <c r="U238" i="19" s="1"/>
  <c r="V238" i="19" s="1"/>
  <c r="W238" i="19" s="1"/>
  <c r="X238" i="19" s="1"/>
  <c r="Y238" i="19" s="1"/>
  <c r="Z238" i="19" s="1"/>
  <c r="AA238" i="19" s="1"/>
  <c r="AB238" i="19" s="1"/>
  <c r="M238" i="19"/>
  <c r="N238" i="19" s="1"/>
  <c r="T237" i="19"/>
  <c r="U237" i="19" s="1"/>
  <c r="V237" i="19" s="1"/>
  <c r="W237" i="19" s="1"/>
  <c r="X237" i="19" s="1"/>
  <c r="Y237" i="19" s="1"/>
  <c r="Z237" i="19" s="1"/>
  <c r="AA237" i="19" s="1"/>
  <c r="AB237" i="19" s="1"/>
  <c r="M237" i="19"/>
  <c r="O237" i="19" s="1"/>
  <c r="U236" i="19"/>
  <c r="V236" i="19" s="1"/>
  <c r="W236" i="19" s="1"/>
  <c r="X236" i="19" s="1"/>
  <c r="Y236" i="19" s="1"/>
  <c r="Z236" i="19" s="1"/>
  <c r="AA236" i="19" s="1"/>
  <c r="AB236" i="19" s="1"/>
  <c r="T236" i="19"/>
  <c r="N236" i="19"/>
  <c r="M236" i="19"/>
  <c r="O236" i="19" s="1"/>
  <c r="T235" i="19"/>
  <c r="U235" i="19" s="1"/>
  <c r="V235" i="19" s="1"/>
  <c r="W235" i="19" s="1"/>
  <c r="X235" i="19" s="1"/>
  <c r="Y235" i="19" s="1"/>
  <c r="Z235" i="19" s="1"/>
  <c r="AA235" i="19" s="1"/>
  <c r="AB235" i="19" s="1"/>
  <c r="M235" i="19"/>
  <c r="N235" i="19" s="1"/>
  <c r="T234" i="19"/>
  <c r="U234" i="19" s="1"/>
  <c r="V234" i="19" s="1"/>
  <c r="W234" i="19" s="1"/>
  <c r="X234" i="19" s="1"/>
  <c r="Y234" i="19" s="1"/>
  <c r="Z234" i="19" s="1"/>
  <c r="AA234" i="19" s="1"/>
  <c r="AB234" i="19" s="1"/>
  <c r="N234" i="19"/>
  <c r="M234" i="19"/>
  <c r="O234" i="19" s="1"/>
  <c r="U233" i="19"/>
  <c r="V233" i="19" s="1"/>
  <c r="W233" i="19" s="1"/>
  <c r="X233" i="19" s="1"/>
  <c r="Y233" i="19" s="1"/>
  <c r="Z233" i="19" s="1"/>
  <c r="AA233" i="19" s="1"/>
  <c r="AB233" i="19" s="1"/>
  <c r="T233" i="19"/>
  <c r="M233" i="19"/>
  <c r="N233" i="19" s="1"/>
  <c r="W232" i="19"/>
  <c r="X232" i="19" s="1"/>
  <c r="Y232" i="19" s="1"/>
  <c r="Z232" i="19" s="1"/>
  <c r="AA232" i="19" s="1"/>
  <c r="AB232" i="19" s="1"/>
  <c r="T232" i="19"/>
  <c r="U232" i="19" s="1"/>
  <c r="V232" i="19" s="1"/>
  <c r="M232" i="19"/>
  <c r="T231" i="19"/>
  <c r="U231" i="19" s="1"/>
  <c r="V231" i="19" s="1"/>
  <c r="W231" i="19" s="1"/>
  <c r="X231" i="19" s="1"/>
  <c r="Y231" i="19" s="1"/>
  <c r="Z231" i="19" s="1"/>
  <c r="AA231" i="19" s="1"/>
  <c r="AB231" i="19" s="1"/>
  <c r="O231" i="19"/>
  <c r="N231" i="19"/>
  <c r="M231" i="19"/>
  <c r="T230" i="19"/>
  <c r="U230" i="19" s="1"/>
  <c r="V230" i="19" s="1"/>
  <c r="W230" i="19" s="1"/>
  <c r="X230" i="19" s="1"/>
  <c r="Y230" i="19" s="1"/>
  <c r="Z230" i="19" s="1"/>
  <c r="AA230" i="19" s="1"/>
  <c r="AB230" i="19" s="1"/>
  <c r="O230" i="19"/>
  <c r="M230" i="19"/>
  <c r="Z229" i="19"/>
  <c r="AA229" i="19" s="1"/>
  <c r="AB229" i="19" s="1"/>
  <c r="T229" i="19"/>
  <c r="U229" i="19" s="1"/>
  <c r="V229" i="19" s="1"/>
  <c r="W229" i="19" s="1"/>
  <c r="X229" i="19" s="1"/>
  <c r="Y229" i="19" s="1"/>
  <c r="M229" i="19"/>
  <c r="O229" i="19" s="1"/>
  <c r="T228" i="19"/>
  <c r="U228" i="19" s="1"/>
  <c r="M228" i="19"/>
  <c r="Z228" i="19" s="1"/>
  <c r="T227" i="19"/>
  <c r="U227" i="19" s="1"/>
  <c r="V227" i="19" s="1"/>
  <c r="W227" i="19" s="1"/>
  <c r="X227" i="19" s="1"/>
  <c r="Y227" i="19" s="1"/>
  <c r="Z227" i="19" s="1"/>
  <c r="AA227" i="19" s="1"/>
  <c r="AB227" i="19" s="1"/>
  <c r="M227" i="19"/>
  <c r="G226" i="19"/>
  <c r="G225" i="19" s="1"/>
  <c r="F226" i="19"/>
  <c r="F225" i="19" s="1"/>
  <c r="E226" i="19"/>
  <c r="E225" i="19" s="1"/>
  <c r="D226" i="19"/>
  <c r="D225" i="19" s="1"/>
  <c r="C225" i="19"/>
  <c r="T224" i="19"/>
  <c r="U224" i="19" s="1"/>
  <c r="V224" i="19" s="1"/>
  <c r="W224" i="19" s="1"/>
  <c r="X224" i="19" s="1"/>
  <c r="Y224" i="19" s="1"/>
  <c r="Z224" i="19" s="1"/>
  <c r="AA224" i="19" s="1"/>
  <c r="AB224" i="19" s="1"/>
  <c r="M224" i="19"/>
  <c r="O224" i="19" s="1"/>
  <c r="H223" i="19"/>
  <c r="G223" i="19"/>
  <c r="E223" i="19"/>
  <c r="D223" i="19"/>
  <c r="T222" i="19"/>
  <c r="U222" i="19" s="1"/>
  <c r="V222" i="19" s="1"/>
  <c r="W222" i="19" s="1"/>
  <c r="X222" i="19" s="1"/>
  <c r="Y222" i="19" s="1"/>
  <c r="Z222" i="19" s="1"/>
  <c r="AA222" i="19" s="1"/>
  <c r="AB222" i="19" s="1"/>
  <c r="M222" i="19"/>
  <c r="N222" i="19" s="1"/>
  <c r="H221" i="19"/>
  <c r="G221" i="19"/>
  <c r="E221" i="19"/>
  <c r="D221" i="19"/>
  <c r="V220" i="19"/>
  <c r="W220" i="19" s="1"/>
  <c r="X220" i="19" s="1"/>
  <c r="Y220" i="19" s="1"/>
  <c r="Z220" i="19" s="1"/>
  <c r="AA220" i="19" s="1"/>
  <c r="AB220" i="19" s="1"/>
  <c r="T220" i="19"/>
  <c r="U220" i="19" s="1"/>
  <c r="O220" i="19"/>
  <c r="M220" i="19"/>
  <c r="N220" i="19" s="1"/>
  <c r="T219" i="19"/>
  <c r="U219" i="19" s="1"/>
  <c r="V219" i="19" s="1"/>
  <c r="W219" i="19" s="1"/>
  <c r="X219" i="19" s="1"/>
  <c r="Y219" i="19" s="1"/>
  <c r="Z219" i="19" s="1"/>
  <c r="AA219" i="19" s="1"/>
  <c r="AB219" i="19" s="1"/>
  <c r="M219" i="19"/>
  <c r="O219" i="19" s="1"/>
  <c r="U218" i="19"/>
  <c r="V218" i="19" s="1"/>
  <c r="W218" i="19" s="1"/>
  <c r="X218" i="19" s="1"/>
  <c r="Y218" i="19" s="1"/>
  <c r="Z218" i="19" s="1"/>
  <c r="AA218" i="19" s="1"/>
  <c r="AB218" i="19" s="1"/>
  <c r="T218" i="19"/>
  <c r="M218" i="19"/>
  <c r="O218" i="19" s="1"/>
  <c r="T217" i="19"/>
  <c r="U217" i="19" s="1"/>
  <c r="V217" i="19" s="1"/>
  <c r="W217" i="19" s="1"/>
  <c r="X217" i="19" s="1"/>
  <c r="Y217" i="19" s="1"/>
  <c r="Z217" i="19" s="1"/>
  <c r="AA217" i="19" s="1"/>
  <c r="AB217" i="19" s="1"/>
  <c r="O217" i="19"/>
  <c r="N217" i="19"/>
  <c r="M217" i="19"/>
  <c r="T216" i="19"/>
  <c r="U216" i="19" s="1"/>
  <c r="V216" i="19" s="1"/>
  <c r="W216" i="19" s="1"/>
  <c r="X216" i="19" s="1"/>
  <c r="Y216" i="19" s="1"/>
  <c r="Z216" i="19" s="1"/>
  <c r="AA216" i="19" s="1"/>
  <c r="AB216" i="19" s="1"/>
  <c r="O216" i="19"/>
  <c r="M216" i="19"/>
  <c r="N216" i="19" s="1"/>
  <c r="T215" i="19"/>
  <c r="U215" i="19" s="1"/>
  <c r="V215" i="19" s="1"/>
  <c r="W215" i="19" s="1"/>
  <c r="X215" i="19" s="1"/>
  <c r="Y215" i="19" s="1"/>
  <c r="Z215" i="19" s="1"/>
  <c r="AA215" i="19" s="1"/>
  <c r="AB215" i="19" s="1"/>
  <c r="M215" i="19"/>
  <c r="O215" i="19" s="1"/>
  <c r="AB214" i="19"/>
  <c r="Z214" i="19"/>
  <c r="Y214" i="19"/>
  <c r="X214" i="19"/>
  <c r="U214" i="19"/>
  <c r="T214" i="19"/>
  <c r="M214" i="19"/>
  <c r="N214" i="19" s="1"/>
  <c r="T213" i="19"/>
  <c r="U213" i="19" s="1"/>
  <c r="V213" i="19" s="1"/>
  <c r="W213" i="19" s="1"/>
  <c r="X213" i="19" s="1"/>
  <c r="Y213" i="19" s="1"/>
  <c r="Z213" i="19" s="1"/>
  <c r="AA213" i="19" s="1"/>
  <c r="AB213" i="19" s="1"/>
  <c r="M213" i="19"/>
  <c r="T212" i="19"/>
  <c r="U212" i="19" s="1"/>
  <c r="V212" i="19" s="1"/>
  <c r="W212" i="19" s="1"/>
  <c r="X212" i="19" s="1"/>
  <c r="Y212" i="19" s="1"/>
  <c r="Z212" i="19" s="1"/>
  <c r="AA212" i="19" s="1"/>
  <c r="AB212" i="19" s="1"/>
  <c r="M212" i="19"/>
  <c r="O212" i="19" s="1"/>
  <c r="T211" i="19"/>
  <c r="U211" i="19" s="1"/>
  <c r="V211" i="19" s="1"/>
  <c r="W211" i="19" s="1"/>
  <c r="X211" i="19" s="1"/>
  <c r="Y211" i="19" s="1"/>
  <c r="Z211" i="19" s="1"/>
  <c r="AA211" i="19" s="1"/>
  <c r="AB211" i="19" s="1"/>
  <c r="M211" i="19"/>
  <c r="N211" i="19" s="1"/>
  <c r="G210" i="19"/>
  <c r="F210" i="19"/>
  <c r="E210" i="19"/>
  <c r="D210" i="19"/>
  <c r="T209" i="19"/>
  <c r="U209" i="19" s="1"/>
  <c r="V209" i="19" s="1"/>
  <c r="W209" i="19" s="1"/>
  <c r="X209" i="19" s="1"/>
  <c r="Y209" i="19" s="1"/>
  <c r="Z209" i="19" s="1"/>
  <c r="AA209" i="19" s="1"/>
  <c r="AB209" i="19" s="1"/>
  <c r="O209" i="19"/>
  <c r="N209" i="19"/>
  <c r="M209" i="19"/>
  <c r="G208" i="19"/>
  <c r="E208" i="19"/>
  <c r="D208" i="19"/>
  <c r="F207" i="19"/>
  <c r="C207" i="19"/>
  <c r="T206" i="19"/>
  <c r="U206" i="19" s="1"/>
  <c r="V206" i="19" s="1"/>
  <c r="W206" i="19" s="1"/>
  <c r="X206" i="19" s="1"/>
  <c r="Y206" i="19" s="1"/>
  <c r="Z206" i="19" s="1"/>
  <c r="AA206" i="19" s="1"/>
  <c r="AB206" i="19" s="1"/>
  <c r="M206" i="19"/>
  <c r="T205" i="19"/>
  <c r="U205" i="19" s="1"/>
  <c r="V205" i="19" s="1"/>
  <c r="W205" i="19" s="1"/>
  <c r="X205" i="19" s="1"/>
  <c r="Y205" i="19" s="1"/>
  <c r="Z205" i="19" s="1"/>
  <c r="AA205" i="19" s="1"/>
  <c r="AB205" i="19" s="1"/>
  <c r="O205" i="19"/>
  <c r="N205" i="19"/>
  <c r="M205" i="19"/>
  <c r="T204" i="19"/>
  <c r="U204" i="19" s="1"/>
  <c r="V204" i="19" s="1"/>
  <c r="W204" i="19" s="1"/>
  <c r="X204" i="19" s="1"/>
  <c r="Y204" i="19" s="1"/>
  <c r="Z204" i="19" s="1"/>
  <c r="AA204" i="19" s="1"/>
  <c r="AB204" i="19" s="1"/>
  <c r="M204" i="19"/>
  <c r="N204" i="19" s="1"/>
  <c r="T203" i="19"/>
  <c r="U203" i="19" s="1"/>
  <c r="V203" i="19" s="1"/>
  <c r="W203" i="19" s="1"/>
  <c r="X203" i="19" s="1"/>
  <c r="Y203" i="19" s="1"/>
  <c r="Z203" i="19" s="1"/>
  <c r="AA203" i="19" s="1"/>
  <c r="AB203" i="19" s="1"/>
  <c r="N203" i="19"/>
  <c r="M203" i="19"/>
  <c r="O203" i="19" s="1"/>
  <c r="U202" i="19"/>
  <c r="V202" i="19" s="1"/>
  <c r="W202" i="19" s="1"/>
  <c r="X202" i="19" s="1"/>
  <c r="Y202" i="19" s="1"/>
  <c r="Z202" i="19" s="1"/>
  <c r="AA202" i="19" s="1"/>
  <c r="AB202" i="19" s="1"/>
  <c r="T202" i="19"/>
  <c r="O202" i="19"/>
  <c r="M202" i="19"/>
  <c r="N202" i="19" s="1"/>
  <c r="T201" i="19"/>
  <c r="U201" i="19" s="1"/>
  <c r="M201" i="19"/>
  <c r="Y201" i="19" s="1"/>
  <c r="U200" i="19"/>
  <c r="V200" i="19" s="1"/>
  <c r="W200" i="19" s="1"/>
  <c r="X200" i="19" s="1"/>
  <c r="Y200" i="19" s="1"/>
  <c r="Z200" i="19" s="1"/>
  <c r="AA200" i="19" s="1"/>
  <c r="AB200" i="19" s="1"/>
  <c r="T200" i="19"/>
  <c r="M200" i="19"/>
  <c r="O200" i="19" s="1"/>
  <c r="AB199" i="19"/>
  <c r="AA199" i="19"/>
  <c r="Y199" i="19"/>
  <c r="T199" i="19"/>
  <c r="U199" i="19" s="1"/>
  <c r="O199" i="19"/>
  <c r="M199" i="19"/>
  <c r="X199" i="19" s="1"/>
  <c r="T198" i="19"/>
  <c r="U198" i="19" s="1"/>
  <c r="V198" i="19" s="1"/>
  <c r="W198" i="19" s="1"/>
  <c r="X198" i="19" s="1"/>
  <c r="Y198" i="19" s="1"/>
  <c r="Z198" i="19" s="1"/>
  <c r="AA198" i="19" s="1"/>
  <c r="AB198" i="19" s="1"/>
  <c r="M198" i="19"/>
  <c r="O198" i="19" s="1"/>
  <c r="T197" i="19"/>
  <c r="U197" i="19" s="1"/>
  <c r="V197" i="19" s="1"/>
  <c r="W197" i="19" s="1"/>
  <c r="X197" i="19" s="1"/>
  <c r="Y197" i="19" s="1"/>
  <c r="Z197" i="19" s="1"/>
  <c r="AA197" i="19" s="1"/>
  <c r="AB197" i="19" s="1"/>
  <c r="M197" i="19"/>
  <c r="O197" i="19" s="1"/>
  <c r="T196" i="19"/>
  <c r="U196" i="19" s="1"/>
  <c r="V196" i="19" s="1"/>
  <c r="W196" i="19" s="1"/>
  <c r="X196" i="19" s="1"/>
  <c r="Y196" i="19" s="1"/>
  <c r="Z196" i="19" s="1"/>
  <c r="AA196" i="19" s="1"/>
  <c r="AB196" i="19" s="1"/>
  <c r="O196" i="19"/>
  <c r="M196" i="19"/>
  <c r="N196" i="19" s="1"/>
  <c r="T195" i="19"/>
  <c r="U195" i="19" s="1"/>
  <c r="V195" i="19" s="1"/>
  <c r="W195" i="19" s="1"/>
  <c r="X195" i="19" s="1"/>
  <c r="Y195" i="19" s="1"/>
  <c r="Z195" i="19" s="1"/>
  <c r="AA195" i="19" s="1"/>
  <c r="AB195" i="19" s="1"/>
  <c r="M195" i="19"/>
  <c r="U194" i="19"/>
  <c r="V194" i="19" s="1"/>
  <c r="W194" i="19" s="1"/>
  <c r="X194" i="19" s="1"/>
  <c r="Y194" i="19" s="1"/>
  <c r="Z194" i="19" s="1"/>
  <c r="AA194" i="19" s="1"/>
  <c r="AB194" i="19" s="1"/>
  <c r="T194" i="19"/>
  <c r="M194" i="19"/>
  <c r="O194" i="19" s="1"/>
  <c r="T193" i="19"/>
  <c r="U193" i="19" s="1"/>
  <c r="V193" i="19" s="1"/>
  <c r="W193" i="19" s="1"/>
  <c r="X193" i="19" s="1"/>
  <c r="Y193" i="19" s="1"/>
  <c r="Z193" i="19" s="1"/>
  <c r="AA193" i="19" s="1"/>
  <c r="AB193" i="19" s="1"/>
  <c r="O193" i="19"/>
  <c r="N193" i="19"/>
  <c r="M193" i="19"/>
  <c r="T192" i="19"/>
  <c r="U192" i="19" s="1"/>
  <c r="V192" i="19" s="1"/>
  <c r="W192" i="19" s="1"/>
  <c r="X192" i="19" s="1"/>
  <c r="Y192" i="19" s="1"/>
  <c r="Z192" i="19" s="1"/>
  <c r="AA192" i="19" s="1"/>
  <c r="AB192" i="19" s="1"/>
  <c r="M192" i="19"/>
  <c r="T191" i="19"/>
  <c r="U191" i="19" s="1"/>
  <c r="M191" i="19"/>
  <c r="V191" i="19" s="1"/>
  <c r="T190" i="19"/>
  <c r="U190" i="19" s="1"/>
  <c r="V190" i="19" s="1"/>
  <c r="W190" i="19" s="1"/>
  <c r="X190" i="19" s="1"/>
  <c r="Y190" i="19" s="1"/>
  <c r="Z190" i="19" s="1"/>
  <c r="AA190" i="19" s="1"/>
  <c r="AB190" i="19" s="1"/>
  <c r="M190" i="19"/>
  <c r="N190" i="19" s="1"/>
  <c r="G189" i="19"/>
  <c r="F189" i="19"/>
  <c r="E189" i="19"/>
  <c r="D189" i="19"/>
  <c r="D188" i="19" s="1"/>
  <c r="G188" i="19"/>
  <c r="F188" i="19"/>
  <c r="E188" i="19"/>
  <c r="C188" i="19"/>
  <c r="T187" i="19"/>
  <c r="T186" i="19"/>
  <c r="U186" i="19" s="1"/>
  <c r="O186" i="19"/>
  <c r="N186" i="19"/>
  <c r="M186" i="19"/>
  <c r="W186" i="19" s="1"/>
  <c r="U185" i="19"/>
  <c r="T185" i="19"/>
  <c r="M185" i="19"/>
  <c r="N185" i="19" s="1"/>
  <c r="T184" i="19"/>
  <c r="U184" i="19" s="1"/>
  <c r="V184" i="19" s="1"/>
  <c r="W184" i="19" s="1"/>
  <c r="X184" i="19" s="1"/>
  <c r="Y184" i="19" s="1"/>
  <c r="Z184" i="19" s="1"/>
  <c r="AA184" i="19" s="1"/>
  <c r="AB184" i="19" s="1"/>
  <c r="M184" i="19"/>
  <c r="U183" i="19"/>
  <c r="V183" i="19" s="1"/>
  <c r="W183" i="19" s="1"/>
  <c r="X183" i="19" s="1"/>
  <c r="Y183" i="19" s="1"/>
  <c r="Z183" i="19" s="1"/>
  <c r="AA183" i="19" s="1"/>
  <c r="AB183" i="19" s="1"/>
  <c r="T183" i="19"/>
  <c r="O183" i="19"/>
  <c r="M183" i="19"/>
  <c r="N183" i="19" s="1"/>
  <c r="U182" i="19"/>
  <c r="V182" i="19" s="1"/>
  <c r="W182" i="19" s="1"/>
  <c r="X182" i="19" s="1"/>
  <c r="Y182" i="19" s="1"/>
  <c r="Z182" i="19" s="1"/>
  <c r="AA182" i="19" s="1"/>
  <c r="AB182" i="19" s="1"/>
  <c r="T182" i="19"/>
  <c r="M182" i="19"/>
  <c r="N182" i="19" s="1"/>
  <c r="T181" i="19"/>
  <c r="U181" i="19" s="1"/>
  <c r="V181" i="19" s="1"/>
  <c r="W181" i="19" s="1"/>
  <c r="X181" i="19" s="1"/>
  <c r="Y181" i="19" s="1"/>
  <c r="Z181" i="19" s="1"/>
  <c r="AA181" i="19" s="1"/>
  <c r="AB181" i="19" s="1"/>
  <c r="M181" i="19"/>
  <c r="O181" i="19" s="1"/>
  <c r="U180" i="19"/>
  <c r="V180" i="19" s="1"/>
  <c r="W180" i="19" s="1"/>
  <c r="X180" i="19" s="1"/>
  <c r="Y180" i="19" s="1"/>
  <c r="Z180" i="19" s="1"/>
  <c r="AA180" i="19" s="1"/>
  <c r="AB180" i="19" s="1"/>
  <c r="T180" i="19"/>
  <c r="M180" i="19"/>
  <c r="O180" i="19" s="1"/>
  <c r="T179" i="19"/>
  <c r="U179" i="19" s="1"/>
  <c r="V179" i="19" s="1"/>
  <c r="W179" i="19" s="1"/>
  <c r="X179" i="19" s="1"/>
  <c r="Y179" i="19" s="1"/>
  <c r="Z179" i="19" s="1"/>
  <c r="AA179" i="19" s="1"/>
  <c r="AB179" i="19" s="1"/>
  <c r="M179" i="19"/>
  <c r="O179" i="19" s="1"/>
  <c r="T178" i="19"/>
  <c r="U178" i="19" s="1"/>
  <c r="V178" i="19" s="1"/>
  <c r="W178" i="19" s="1"/>
  <c r="X178" i="19" s="1"/>
  <c r="Y178" i="19" s="1"/>
  <c r="Z178" i="19" s="1"/>
  <c r="AA178" i="19" s="1"/>
  <c r="AB178" i="19" s="1"/>
  <c r="M178" i="19"/>
  <c r="N178" i="19" s="1"/>
  <c r="T177" i="19"/>
  <c r="U177" i="19" s="1"/>
  <c r="V177" i="19" s="1"/>
  <c r="W177" i="19" s="1"/>
  <c r="X177" i="19" s="1"/>
  <c r="Y177" i="19" s="1"/>
  <c r="Z177" i="19" s="1"/>
  <c r="AA177" i="19" s="1"/>
  <c r="AB177" i="19" s="1"/>
  <c r="M177" i="19"/>
  <c r="T176" i="19"/>
  <c r="U176" i="19" s="1"/>
  <c r="V176" i="19" s="1"/>
  <c r="W176" i="19" s="1"/>
  <c r="X176" i="19" s="1"/>
  <c r="Y176" i="19" s="1"/>
  <c r="Z176" i="19" s="1"/>
  <c r="AA176" i="19" s="1"/>
  <c r="AB176" i="19" s="1"/>
  <c r="N176" i="19"/>
  <c r="M176" i="19"/>
  <c r="O176" i="19" s="1"/>
  <c r="T175" i="19"/>
  <c r="U175" i="19" s="1"/>
  <c r="V175" i="19" s="1"/>
  <c r="W175" i="19" s="1"/>
  <c r="X175" i="19" s="1"/>
  <c r="Y175" i="19" s="1"/>
  <c r="Z175" i="19" s="1"/>
  <c r="AA175" i="19" s="1"/>
  <c r="AB175" i="19" s="1"/>
  <c r="M175" i="19"/>
  <c r="T174" i="19"/>
  <c r="U174" i="19" s="1"/>
  <c r="V174" i="19" s="1"/>
  <c r="W174" i="19" s="1"/>
  <c r="X174" i="19" s="1"/>
  <c r="Y174" i="19" s="1"/>
  <c r="Z174" i="19" s="1"/>
  <c r="AA174" i="19" s="1"/>
  <c r="AB174" i="19" s="1"/>
  <c r="O174" i="19"/>
  <c r="N174" i="19"/>
  <c r="M174" i="19"/>
  <c r="T173" i="19"/>
  <c r="U173" i="19" s="1"/>
  <c r="V173" i="19" s="1"/>
  <c r="W173" i="19" s="1"/>
  <c r="X173" i="19" s="1"/>
  <c r="Y173" i="19" s="1"/>
  <c r="Z173" i="19" s="1"/>
  <c r="AA173" i="19" s="1"/>
  <c r="AB173" i="19" s="1"/>
  <c r="M173" i="19"/>
  <c r="N173" i="19" s="1"/>
  <c r="G172" i="19"/>
  <c r="G171" i="19" s="1"/>
  <c r="F172" i="19"/>
  <c r="E172" i="19"/>
  <c r="D172" i="19"/>
  <c r="F171" i="19"/>
  <c r="E171" i="19"/>
  <c r="D171" i="19"/>
  <c r="C171" i="19"/>
  <c r="T170" i="19"/>
  <c r="U170" i="19" s="1"/>
  <c r="V170" i="19" s="1"/>
  <c r="W170" i="19" s="1"/>
  <c r="X170" i="19" s="1"/>
  <c r="Y170" i="19" s="1"/>
  <c r="Z170" i="19" s="1"/>
  <c r="AA170" i="19" s="1"/>
  <c r="AB170" i="19" s="1"/>
  <c r="M170" i="19"/>
  <c r="N170" i="19" s="1"/>
  <c r="H169" i="19"/>
  <c r="G169" i="19"/>
  <c r="E169" i="19"/>
  <c r="D169" i="19"/>
  <c r="T168" i="19"/>
  <c r="U168" i="19" s="1"/>
  <c r="V168" i="19" s="1"/>
  <c r="W168" i="19" s="1"/>
  <c r="X168" i="19" s="1"/>
  <c r="Y168" i="19" s="1"/>
  <c r="Z168" i="19" s="1"/>
  <c r="AA168" i="19" s="1"/>
  <c r="AB168" i="19" s="1"/>
  <c r="M168" i="19"/>
  <c r="O168" i="19" s="1"/>
  <c r="Z167" i="19"/>
  <c r="AA167" i="19" s="1"/>
  <c r="AB167" i="19" s="1"/>
  <c r="T167" i="19"/>
  <c r="U167" i="19" s="1"/>
  <c r="V167" i="19" s="1"/>
  <c r="W167" i="19" s="1"/>
  <c r="X167" i="19" s="1"/>
  <c r="Y167" i="19" s="1"/>
  <c r="M167" i="19"/>
  <c r="N167" i="19" s="1"/>
  <c r="T166" i="19"/>
  <c r="U166" i="19" s="1"/>
  <c r="M166" i="19"/>
  <c r="T165" i="19"/>
  <c r="U165" i="19" s="1"/>
  <c r="V165" i="19" s="1"/>
  <c r="W165" i="19" s="1"/>
  <c r="X165" i="19" s="1"/>
  <c r="Y165" i="19" s="1"/>
  <c r="Z165" i="19" s="1"/>
  <c r="AA165" i="19" s="1"/>
  <c r="AB165" i="19" s="1"/>
  <c r="M165" i="19"/>
  <c r="O165" i="19" s="1"/>
  <c r="T164" i="19"/>
  <c r="U164" i="19" s="1"/>
  <c r="M164" i="19"/>
  <c r="AA163" i="19"/>
  <c r="AB163" i="19" s="1"/>
  <c r="T163" i="19"/>
  <c r="U163" i="19" s="1"/>
  <c r="V163" i="19" s="1"/>
  <c r="W163" i="19" s="1"/>
  <c r="X163" i="19" s="1"/>
  <c r="Y163" i="19" s="1"/>
  <c r="Z163" i="19" s="1"/>
  <c r="O163" i="19"/>
  <c r="N163" i="19"/>
  <c r="M163" i="19"/>
  <c r="T162" i="19"/>
  <c r="U162" i="19" s="1"/>
  <c r="V162" i="19" s="1"/>
  <c r="W162" i="19" s="1"/>
  <c r="X162" i="19" s="1"/>
  <c r="Y162" i="19" s="1"/>
  <c r="Z162" i="19" s="1"/>
  <c r="AA162" i="19" s="1"/>
  <c r="AB162" i="19" s="1"/>
  <c r="O162" i="19"/>
  <c r="M162" i="19"/>
  <c r="N162" i="19" s="1"/>
  <c r="T161" i="19"/>
  <c r="U161" i="19" s="1"/>
  <c r="V161" i="19" s="1"/>
  <c r="W161" i="19" s="1"/>
  <c r="X161" i="19" s="1"/>
  <c r="Y161" i="19" s="1"/>
  <c r="Z161" i="19" s="1"/>
  <c r="AA161" i="19" s="1"/>
  <c r="AB161" i="19" s="1"/>
  <c r="M161" i="19"/>
  <c r="U160" i="19"/>
  <c r="V160" i="19" s="1"/>
  <c r="W160" i="19" s="1"/>
  <c r="X160" i="19" s="1"/>
  <c r="Y160" i="19" s="1"/>
  <c r="Z160" i="19" s="1"/>
  <c r="AA160" i="19" s="1"/>
  <c r="AB160" i="19" s="1"/>
  <c r="T160" i="19"/>
  <c r="M160" i="19"/>
  <c r="O160" i="19" s="1"/>
  <c r="T159" i="19"/>
  <c r="U159" i="19" s="1"/>
  <c r="V159" i="19" s="1"/>
  <c r="W159" i="19" s="1"/>
  <c r="X159" i="19" s="1"/>
  <c r="Y159" i="19" s="1"/>
  <c r="Z159" i="19" s="1"/>
  <c r="AA159" i="19" s="1"/>
  <c r="AB159" i="19" s="1"/>
  <c r="O159" i="19"/>
  <c r="M159" i="19"/>
  <c r="N159" i="19" s="1"/>
  <c r="G158" i="19"/>
  <c r="G157" i="19" s="1"/>
  <c r="F158" i="19"/>
  <c r="F157" i="19" s="1"/>
  <c r="E158" i="19"/>
  <c r="E157" i="19" s="1"/>
  <c r="D158" i="19"/>
  <c r="D157" i="19" s="1"/>
  <c r="C157" i="19"/>
  <c r="W156" i="19"/>
  <c r="X156" i="19" s="1"/>
  <c r="Y156" i="19" s="1"/>
  <c r="Z156" i="19" s="1"/>
  <c r="AA156" i="19" s="1"/>
  <c r="AB156" i="19" s="1"/>
  <c r="T156" i="19"/>
  <c r="U156" i="19" s="1"/>
  <c r="V156" i="19" s="1"/>
  <c r="M156" i="19"/>
  <c r="N156" i="19" s="1"/>
  <c r="H155" i="19"/>
  <c r="G155" i="19"/>
  <c r="G154" i="19" s="1"/>
  <c r="E155" i="19"/>
  <c r="E154" i="19" s="1"/>
  <c r="D155" i="19"/>
  <c r="D154" i="19" s="1"/>
  <c r="H154" i="19"/>
  <c r="C154" i="19"/>
  <c r="T153" i="19"/>
  <c r="U153" i="19" s="1"/>
  <c r="V153" i="19" s="1"/>
  <c r="W153" i="19" s="1"/>
  <c r="X153" i="19" s="1"/>
  <c r="Y153" i="19" s="1"/>
  <c r="Z153" i="19" s="1"/>
  <c r="AA153" i="19" s="1"/>
  <c r="AB153" i="19" s="1"/>
  <c r="M153" i="19"/>
  <c r="N153" i="19" s="1"/>
  <c r="T152" i="19"/>
  <c r="U152" i="19" s="1"/>
  <c r="V152" i="19" s="1"/>
  <c r="W152" i="19" s="1"/>
  <c r="X152" i="19" s="1"/>
  <c r="Y152" i="19" s="1"/>
  <c r="Z152" i="19" s="1"/>
  <c r="AA152" i="19" s="1"/>
  <c r="AB152" i="19" s="1"/>
  <c r="M152" i="19"/>
  <c r="O152" i="19" s="1"/>
  <c r="T151" i="19"/>
  <c r="U151" i="19" s="1"/>
  <c r="V151" i="19" s="1"/>
  <c r="W151" i="19" s="1"/>
  <c r="X151" i="19" s="1"/>
  <c r="Y151" i="19" s="1"/>
  <c r="Z151" i="19" s="1"/>
  <c r="AA151" i="19" s="1"/>
  <c r="AB151" i="19" s="1"/>
  <c r="M151" i="19"/>
  <c r="V150" i="19"/>
  <c r="W150" i="19" s="1"/>
  <c r="X150" i="19" s="1"/>
  <c r="Y150" i="19" s="1"/>
  <c r="Z150" i="19" s="1"/>
  <c r="AA150" i="19" s="1"/>
  <c r="AB150" i="19" s="1"/>
  <c r="T150" i="19"/>
  <c r="U150" i="19" s="1"/>
  <c r="N150" i="19"/>
  <c r="M150" i="19"/>
  <c r="O150" i="19" s="1"/>
  <c r="T149" i="19"/>
  <c r="U149" i="19" s="1"/>
  <c r="V149" i="19" s="1"/>
  <c r="W149" i="19" s="1"/>
  <c r="X149" i="19" s="1"/>
  <c r="Y149" i="19" s="1"/>
  <c r="Z149" i="19" s="1"/>
  <c r="AA149" i="19" s="1"/>
  <c r="AB149" i="19" s="1"/>
  <c r="O149" i="19"/>
  <c r="M149" i="19"/>
  <c r="N149" i="19" s="1"/>
  <c r="T148" i="19"/>
  <c r="U148" i="19" s="1"/>
  <c r="V148" i="19" s="1"/>
  <c r="W148" i="19" s="1"/>
  <c r="X148" i="19" s="1"/>
  <c r="Y148" i="19" s="1"/>
  <c r="Z148" i="19" s="1"/>
  <c r="AA148" i="19" s="1"/>
  <c r="AB148" i="19" s="1"/>
  <c r="M148" i="19"/>
  <c r="T147" i="19"/>
  <c r="U147" i="19" s="1"/>
  <c r="V147" i="19" s="1"/>
  <c r="W147" i="19" s="1"/>
  <c r="X147" i="19" s="1"/>
  <c r="Y147" i="19" s="1"/>
  <c r="Z147" i="19" s="1"/>
  <c r="AA147" i="19" s="1"/>
  <c r="AB147" i="19" s="1"/>
  <c r="M147" i="19"/>
  <c r="T146" i="19"/>
  <c r="U146" i="19" s="1"/>
  <c r="V146" i="19" s="1"/>
  <c r="W146" i="19" s="1"/>
  <c r="X146" i="19" s="1"/>
  <c r="Y146" i="19" s="1"/>
  <c r="Z146" i="19" s="1"/>
  <c r="AA146" i="19" s="1"/>
  <c r="AB146" i="19" s="1"/>
  <c r="M146" i="19"/>
  <c r="T145" i="19"/>
  <c r="U145" i="19" s="1"/>
  <c r="V145" i="19" s="1"/>
  <c r="W145" i="19" s="1"/>
  <c r="X145" i="19" s="1"/>
  <c r="Y145" i="19" s="1"/>
  <c r="Z145" i="19" s="1"/>
  <c r="AA145" i="19" s="1"/>
  <c r="AB145" i="19" s="1"/>
  <c r="M145" i="19"/>
  <c r="O145" i="19" s="1"/>
  <c r="AB144" i="19"/>
  <c r="Z144" i="19"/>
  <c r="Y144" i="19"/>
  <c r="X144" i="19"/>
  <c r="T144" i="19"/>
  <c r="U144" i="19" s="1"/>
  <c r="M144" i="19"/>
  <c r="N144" i="19" s="1"/>
  <c r="T143" i="19"/>
  <c r="U143" i="19" s="1"/>
  <c r="V143" i="19" s="1"/>
  <c r="W143" i="19" s="1"/>
  <c r="X143" i="19" s="1"/>
  <c r="Y143" i="19" s="1"/>
  <c r="Z143" i="19" s="1"/>
  <c r="AA143" i="19" s="1"/>
  <c r="AB143" i="19" s="1"/>
  <c r="M143" i="19"/>
  <c r="H142" i="19"/>
  <c r="H141" i="19" s="1"/>
  <c r="G142" i="19"/>
  <c r="G141" i="19" s="1"/>
  <c r="F142" i="19"/>
  <c r="F141" i="19" s="1"/>
  <c r="E142" i="19"/>
  <c r="E141" i="19" s="1"/>
  <c r="D142" i="19"/>
  <c r="D141" i="19" s="1"/>
  <c r="C141" i="19"/>
  <c r="V140" i="19"/>
  <c r="W140" i="19" s="1"/>
  <c r="X140" i="19" s="1"/>
  <c r="Y140" i="19" s="1"/>
  <c r="Z140" i="19" s="1"/>
  <c r="AA140" i="19" s="1"/>
  <c r="AB140" i="19" s="1"/>
  <c r="T140" i="19"/>
  <c r="U140" i="19" s="1"/>
  <c r="M140" i="19"/>
  <c r="N140" i="19" s="1"/>
  <c r="H139" i="19"/>
  <c r="G139" i="19"/>
  <c r="E139" i="19"/>
  <c r="D139" i="19"/>
  <c r="U138" i="19"/>
  <c r="V138" i="19" s="1"/>
  <c r="W138" i="19" s="1"/>
  <c r="X138" i="19" s="1"/>
  <c r="Y138" i="19" s="1"/>
  <c r="Z138" i="19" s="1"/>
  <c r="AA138" i="19" s="1"/>
  <c r="AB138" i="19" s="1"/>
  <c r="T138" i="19"/>
  <c r="M138" i="19"/>
  <c r="T137" i="19"/>
  <c r="U137" i="19" s="1"/>
  <c r="V137" i="19" s="1"/>
  <c r="M137" i="19"/>
  <c r="O137" i="19" s="1"/>
  <c r="W136" i="19"/>
  <c r="X136" i="19" s="1"/>
  <c r="Y136" i="19" s="1"/>
  <c r="Z136" i="19" s="1"/>
  <c r="AA136" i="19" s="1"/>
  <c r="AB136" i="19" s="1"/>
  <c r="T136" i="19"/>
  <c r="U136" i="19" s="1"/>
  <c r="V136" i="19" s="1"/>
  <c r="O136" i="19"/>
  <c r="N136" i="19"/>
  <c r="M136" i="19"/>
  <c r="G135" i="19"/>
  <c r="E135" i="19"/>
  <c r="D135" i="19"/>
  <c r="T134" i="19"/>
  <c r="U134" i="19" s="1"/>
  <c r="V134" i="19" s="1"/>
  <c r="W134" i="19" s="1"/>
  <c r="X134" i="19" s="1"/>
  <c r="Y134" i="19" s="1"/>
  <c r="Z134" i="19" s="1"/>
  <c r="AA134" i="19" s="1"/>
  <c r="AB134" i="19" s="1"/>
  <c r="M134" i="19"/>
  <c r="U133" i="19"/>
  <c r="V133" i="19" s="1"/>
  <c r="W133" i="19" s="1"/>
  <c r="X133" i="19" s="1"/>
  <c r="Y133" i="19" s="1"/>
  <c r="Z133" i="19" s="1"/>
  <c r="AA133" i="19" s="1"/>
  <c r="AB133" i="19" s="1"/>
  <c r="T133" i="19"/>
  <c r="M133" i="19"/>
  <c r="T132" i="19"/>
  <c r="U132" i="19" s="1"/>
  <c r="V132" i="19" s="1"/>
  <c r="W132" i="19" s="1"/>
  <c r="X132" i="19" s="1"/>
  <c r="Y132" i="19" s="1"/>
  <c r="Z132" i="19" s="1"/>
  <c r="AA132" i="19" s="1"/>
  <c r="AB132" i="19" s="1"/>
  <c r="M132" i="19"/>
  <c r="O132" i="19" s="1"/>
  <c r="T131" i="19"/>
  <c r="U131" i="19" s="1"/>
  <c r="V131" i="19" s="1"/>
  <c r="W131" i="19" s="1"/>
  <c r="X131" i="19" s="1"/>
  <c r="Y131" i="19" s="1"/>
  <c r="Z131" i="19" s="1"/>
  <c r="AA131" i="19" s="1"/>
  <c r="AB131" i="19" s="1"/>
  <c r="M131" i="19"/>
  <c r="O131" i="19" s="1"/>
  <c r="U130" i="19"/>
  <c r="V130" i="19" s="1"/>
  <c r="W130" i="19" s="1"/>
  <c r="X130" i="19" s="1"/>
  <c r="Y130" i="19" s="1"/>
  <c r="Z130" i="19" s="1"/>
  <c r="AA130" i="19" s="1"/>
  <c r="AB130" i="19" s="1"/>
  <c r="T130" i="19"/>
  <c r="N130" i="19"/>
  <c r="M130" i="19"/>
  <c r="O130" i="19" s="1"/>
  <c r="T129" i="19"/>
  <c r="U129" i="19" s="1"/>
  <c r="V129" i="19" s="1"/>
  <c r="W129" i="19" s="1"/>
  <c r="X129" i="19" s="1"/>
  <c r="Y129" i="19" s="1"/>
  <c r="Z129" i="19" s="1"/>
  <c r="AA129" i="19" s="1"/>
  <c r="AB129" i="19" s="1"/>
  <c r="M129" i="19"/>
  <c r="T128" i="19"/>
  <c r="U128" i="19" s="1"/>
  <c r="V128" i="19" s="1"/>
  <c r="W128" i="19" s="1"/>
  <c r="X128" i="19" s="1"/>
  <c r="Y128" i="19" s="1"/>
  <c r="Z128" i="19" s="1"/>
  <c r="AA128" i="19" s="1"/>
  <c r="AB128" i="19" s="1"/>
  <c r="N128" i="19"/>
  <c r="M128" i="19"/>
  <c r="O128" i="19" s="1"/>
  <c r="T127" i="19"/>
  <c r="U127" i="19" s="1"/>
  <c r="V127" i="19" s="1"/>
  <c r="W127" i="19" s="1"/>
  <c r="X127" i="19" s="1"/>
  <c r="Y127" i="19" s="1"/>
  <c r="Z127" i="19" s="1"/>
  <c r="AA127" i="19" s="1"/>
  <c r="AB127" i="19" s="1"/>
  <c r="M127" i="19"/>
  <c r="T126" i="19"/>
  <c r="U126" i="19" s="1"/>
  <c r="V126" i="19" s="1"/>
  <c r="W126" i="19" s="1"/>
  <c r="X126" i="19" s="1"/>
  <c r="Y126" i="19" s="1"/>
  <c r="Z126" i="19" s="1"/>
  <c r="AA126" i="19" s="1"/>
  <c r="AB126" i="19" s="1"/>
  <c r="M126" i="19"/>
  <c r="O126" i="19" s="1"/>
  <c r="T125" i="19"/>
  <c r="U125" i="19" s="1"/>
  <c r="V125" i="19" s="1"/>
  <c r="W125" i="19" s="1"/>
  <c r="X125" i="19" s="1"/>
  <c r="Y125" i="19" s="1"/>
  <c r="Z125" i="19" s="1"/>
  <c r="AA125" i="19" s="1"/>
  <c r="AB125" i="19" s="1"/>
  <c r="N125" i="19"/>
  <c r="M125" i="19"/>
  <c r="O125" i="19" s="1"/>
  <c r="T124" i="19"/>
  <c r="U124" i="19" s="1"/>
  <c r="V124" i="19" s="1"/>
  <c r="W124" i="19" s="1"/>
  <c r="X124" i="19" s="1"/>
  <c r="Y124" i="19" s="1"/>
  <c r="Z124" i="19" s="1"/>
  <c r="AA124" i="19" s="1"/>
  <c r="AB124" i="19" s="1"/>
  <c r="O124" i="19"/>
  <c r="M124" i="19"/>
  <c r="N124" i="19" s="1"/>
  <c r="T123" i="19"/>
  <c r="U123" i="19" s="1"/>
  <c r="V123" i="19" s="1"/>
  <c r="W123" i="19" s="1"/>
  <c r="X123" i="19" s="1"/>
  <c r="Y123" i="19" s="1"/>
  <c r="Z123" i="19" s="1"/>
  <c r="AA123" i="19" s="1"/>
  <c r="AB123" i="19" s="1"/>
  <c r="M123" i="19"/>
  <c r="T122" i="19"/>
  <c r="U122" i="19" s="1"/>
  <c r="V122" i="19" s="1"/>
  <c r="W122" i="19" s="1"/>
  <c r="X122" i="19" s="1"/>
  <c r="Y122" i="19" s="1"/>
  <c r="Z122" i="19" s="1"/>
  <c r="AA122" i="19" s="1"/>
  <c r="AB122" i="19" s="1"/>
  <c r="N122" i="19"/>
  <c r="M122" i="19"/>
  <c r="O122" i="19" s="1"/>
  <c r="T121" i="19"/>
  <c r="U121" i="19" s="1"/>
  <c r="V121" i="19" s="1"/>
  <c r="W121" i="19" s="1"/>
  <c r="X121" i="19" s="1"/>
  <c r="Y121" i="19" s="1"/>
  <c r="Z121" i="19" s="1"/>
  <c r="AA121" i="19" s="1"/>
  <c r="AB121" i="19" s="1"/>
  <c r="M121" i="19"/>
  <c r="N121" i="19" s="1"/>
  <c r="W120" i="19"/>
  <c r="X120" i="19" s="1"/>
  <c r="Y120" i="19" s="1"/>
  <c r="Z120" i="19" s="1"/>
  <c r="AA120" i="19" s="1"/>
  <c r="AB120" i="19" s="1"/>
  <c r="T120" i="19"/>
  <c r="U120" i="19" s="1"/>
  <c r="V120" i="19" s="1"/>
  <c r="M120" i="19"/>
  <c r="O120" i="19" s="1"/>
  <c r="U119" i="19"/>
  <c r="V119" i="19" s="1"/>
  <c r="W119" i="19" s="1"/>
  <c r="X119" i="19" s="1"/>
  <c r="Y119" i="19" s="1"/>
  <c r="Z119" i="19" s="1"/>
  <c r="AA119" i="19" s="1"/>
  <c r="AB119" i="19" s="1"/>
  <c r="T119" i="19"/>
  <c r="M119" i="19"/>
  <c r="O119" i="19" s="1"/>
  <c r="T118" i="19"/>
  <c r="U118" i="19" s="1"/>
  <c r="V118" i="19" s="1"/>
  <c r="W118" i="19" s="1"/>
  <c r="X118" i="19" s="1"/>
  <c r="Y118" i="19" s="1"/>
  <c r="Z118" i="19" s="1"/>
  <c r="AA118" i="19" s="1"/>
  <c r="AB118" i="19" s="1"/>
  <c r="M118" i="19"/>
  <c r="O118" i="19" s="1"/>
  <c r="W117" i="19"/>
  <c r="X117" i="19" s="1"/>
  <c r="Y117" i="19" s="1"/>
  <c r="Z117" i="19" s="1"/>
  <c r="AA117" i="19" s="1"/>
  <c r="AB117" i="19" s="1"/>
  <c r="T117" i="19"/>
  <c r="U117" i="19" s="1"/>
  <c r="V117" i="19" s="1"/>
  <c r="M117" i="19"/>
  <c r="G116" i="19"/>
  <c r="F116" i="19"/>
  <c r="F115" i="19" s="1"/>
  <c r="E116" i="19"/>
  <c r="E115" i="19" s="1"/>
  <c r="D116" i="19"/>
  <c r="C115" i="19"/>
  <c r="T114" i="19"/>
  <c r="U114" i="19" s="1"/>
  <c r="V114" i="19" s="1"/>
  <c r="W114" i="19" s="1"/>
  <c r="X114" i="19" s="1"/>
  <c r="Y114" i="19" s="1"/>
  <c r="Z114" i="19" s="1"/>
  <c r="AA114" i="19" s="1"/>
  <c r="AB114" i="19" s="1"/>
  <c r="M114" i="19"/>
  <c r="T113" i="19"/>
  <c r="U113" i="19" s="1"/>
  <c r="V113" i="19" s="1"/>
  <c r="W113" i="19" s="1"/>
  <c r="X113" i="19" s="1"/>
  <c r="Y113" i="19" s="1"/>
  <c r="Z113" i="19" s="1"/>
  <c r="AA113" i="19" s="1"/>
  <c r="AB113" i="19" s="1"/>
  <c r="M113" i="19"/>
  <c r="O113" i="19" s="1"/>
  <c r="G112" i="19"/>
  <c r="E112" i="19"/>
  <c r="D112" i="19"/>
  <c r="T111" i="19"/>
  <c r="U111" i="19" s="1"/>
  <c r="V111" i="19" s="1"/>
  <c r="W111" i="19" s="1"/>
  <c r="X111" i="19" s="1"/>
  <c r="Y111" i="19" s="1"/>
  <c r="Z111" i="19" s="1"/>
  <c r="AA111" i="19" s="1"/>
  <c r="AB111" i="19" s="1"/>
  <c r="M111" i="19"/>
  <c r="T110" i="19"/>
  <c r="U110" i="19" s="1"/>
  <c r="V110" i="19" s="1"/>
  <c r="W110" i="19" s="1"/>
  <c r="X110" i="19" s="1"/>
  <c r="Y110" i="19" s="1"/>
  <c r="Z110" i="19" s="1"/>
  <c r="AA110" i="19" s="1"/>
  <c r="AB110" i="19" s="1"/>
  <c r="M110" i="19"/>
  <c r="O110" i="19" s="1"/>
  <c r="T109" i="19"/>
  <c r="U109" i="19" s="1"/>
  <c r="V109" i="19" s="1"/>
  <c r="W109" i="19" s="1"/>
  <c r="X109" i="19" s="1"/>
  <c r="Y109" i="19" s="1"/>
  <c r="Z109" i="19" s="1"/>
  <c r="AA109" i="19" s="1"/>
  <c r="AB109" i="19" s="1"/>
  <c r="M109" i="19"/>
  <c r="N109" i="19" s="1"/>
  <c r="T108" i="19"/>
  <c r="U108" i="19" s="1"/>
  <c r="M108" i="19"/>
  <c r="V108" i="19" s="1"/>
  <c r="U107" i="19"/>
  <c r="V107" i="19" s="1"/>
  <c r="W107" i="19" s="1"/>
  <c r="X107" i="19" s="1"/>
  <c r="Y107" i="19" s="1"/>
  <c r="Z107" i="19" s="1"/>
  <c r="AA107" i="19" s="1"/>
  <c r="AB107" i="19" s="1"/>
  <c r="T107" i="19"/>
  <c r="M107" i="19"/>
  <c r="O107" i="19" s="1"/>
  <c r="T106" i="19"/>
  <c r="U106" i="19" s="1"/>
  <c r="V106" i="19" s="1"/>
  <c r="W106" i="19" s="1"/>
  <c r="X106" i="19" s="1"/>
  <c r="Y106" i="19" s="1"/>
  <c r="Z106" i="19" s="1"/>
  <c r="AA106" i="19" s="1"/>
  <c r="AB106" i="19" s="1"/>
  <c r="N106" i="19"/>
  <c r="M106" i="19"/>
  <c r="O106" i="19" s="1"/>
  <c r="T105" i="19"/>
  <c r="U105" i="19" s="1"/>
  <c r="V105" i="19" s="1"/>
  <c r="W105" i="19" s="1"/>
  <c r="X105" i="19" s="1"/>
  <c r="Y105" i="19" s="1"/>
  <c r="Z105" i="19" s="1"/>
  <c r="AA105" i="19" s="1"/>
  <c r="AB105" i="19" s="1"/>
  <c r="M105" i="19"/>
  <c r="T104" i="19"/>
  <c r="U104" i="19" s="1"/>
  <c r="V104" i="19" s="1"/>
  <c r="W104" i="19" s="1"/>
  <c r="X104" i="19" s="1"/>
  <c r="Y104" i="19" s="1"/>
  <c r="Z104" i="19" s="1"/>
  <c r="AA104" i="19" s="1"/>
  <c r="AB104" i="19" s="1"/>
  <c r="N104" i="19"/>
  <c r="M104" i="19"/>
  <c r="O104" i="19" s="1"/>
  <c r="U103" i="19"/>
  <c r="V103" i="19" s="1"/>
  <c r="W103" i="19" s="1"/>
  <c r="X103" i="19" s="1"/>
  <c r="Y103" i="19" s="1"/>
  <c r="Z103" i="19" s="1"/>
  <c r="AA103" i="19" s="1"/>
  <c r="AB103" i="19" s="1"/>
  <c r="T103" i="19"/>
  <c r="M103" i="19"/>
  <c r="T102" i="19"/>
  <c r="U102" i="19" s="1"/>
  <c r="V102" i="19" s="1"/>
  <c r="W102" i="19" s="1"/>
  <c r="X102" i="19" s="1"/>
  <c r="Y102" i="19" s="1"/>
  <c r="Z102" i="19" s="1"/>
  <c r="AA102" i="19" s="1"/>
  <c r="AB102" i="19" s="1"/>
  <c r="M102" i="19"/>
  <c r="N102" i="19" s="1"/>
  <c r="T101" i="19"/>
  <c r="U101" i="19" s="1"/>
  <c r="V101" i="19" s="1"/>
  <c r="W101" i="19" s="1"/>
  <c r="X101" i="19" s="1"/>
  <c r="Y101" i="19" s="1"/>
  <c r="Z101" i="19" s="1"/>
  <c r="AA101" i="19" s="1"/>
  <c r="AB101" i="19" s="1"/>
  <c r="M101" i="19"/>
  <c r="O101" i="19" s="1"/>
  <c r="U100" i="19"/>
  <c r="V100" i="19" s="1"/>
  <c r="W100" i="19" s="1"/>
  <c r="X100" i="19" s="1"/>
  <c r="Y100" i="19" s="1"/>
  <c r="Z100" i="19" s="1"/>
  <c r="AA100" i="19" s="1"/>
  <c r="AB100" i="19" s="1"/>
  <c r="T100" i="19"/>
  <c r="O100" i="19"/>
  <c r="M100" i="19"/>
  <c r="N100" i="19" s="1"/>
  <c r="E99" i="19"/>
  <c r="E98" i="19" s="1"/>
  <c r="D99" i="19"/>
  <c r="D98" i="19" s="1"/>
  <c r="C98" i="19"/>
  <c r="X97" i="19"/>
  <c r="Y97" i="19" s="1"/>
  <c r="Z97" i="19" s="1"/>
  <c r="AA97" i="19" s="1"/>
  <c r="T97" i="19"/>
  <c r="U97" i="19" s="1"/>
  <c r="V97" i="19" s="1"/>
  <c r="W97" i="19" s="1"/>
  <c r="O97" i="19"/>
  <c r="N97" i="19"/>
  <c r="T96" i="19"/>
  <c r="U96" i="19" s="1"/>
  <c r="V96" i="19" s="1"/>
  <c r="W96" i="19" s="1"/>
  <c r="X96" i="19" s="1"/>
  <c r="Y96" i="19" s="1"/>
  <c r="Z96" i="19" s="1"/>
  <c r="AA96" i="19" s="1"/>
  <c r="AB96" i="19" s="1"/>
  <c r="M96" i="19"/>
  <c r="O96" i="19" s="1"/>
  <c r="E95" i="19"/>
  <c r="D95" i="19"/>
  <c r="T94" i="19"/>
  <c r="U94" i="19" s="1"/>
  <c r="V94" i="19" s="1"/>
  <c r="W94" i="19" s="1"/>
  <c r="X94" i="19" s="1"/>
  <c r="Y94" i="19" s="1"/>
  <c r="Z94" i="19" s="1"/>
  <c r="AA94" i="19" s="1"/>
  <c r="AB94" i="19" s="1"/>
  <c r="M94" i="19"/>
  <c r="N94" i="19" s="1"/>
  <c r="T93" i="19"/>
  <c r="U93" i="19" s="1"/>
  <c r="V93" i="19" s="1"/>
  <c r="W93" i="19" s="1"/>
  <c r="X93" i="19" s="1"/>
  <c r="Y93" i="19" s="1"/>
  <c r="Z93" i="19" s="1"/>
  <c r="AA93" i="19" s="1"/>
  <c r="AB93" i="19" s="1"/>
  <c r="M93" i="19"/>
  <c r="T92" i="19"/>
  <c r="U92" i="19" s="1"/>
  <c r="V92" i="19" s="1"/>
  <c r="W92" i="19" s="1"/>
  <c r="X92" i="19" s="1"/>
  <c r="Y92" i="19" s="1"/>
  <c r="Z92" i="19" s="1"/>
  <c r="AA92" i="19" s="1"/>
  <c r="AB92" i="19" s="1"/>
  <c r="N92" i="19"/>
  <c r="M92" i="19"/>
  <c r="O92" i="19" s="1"/>
  <c r="V91" i="19"/>
  <c r="W91" i="19" s="1"/>
  <c r="X91" i="19" s="1"/>
  <c r="Y91" i="19" s="1"/>
  <c r="Z91" i="19" s="1"/>
  <c r="AA91" i="19" s="1"/>
  <c r="AB91" i="19" s="1"/>
  <c r="T91" i="19"/>
  <c r="U91" i="19" s="1"/>
  <c r="M91" i="19"/>
  <c r="N91" i="19" s="1"/>
  <c r="T90" i="19"/>
  <c r="O90" i="19"/>
  <c r="N90" i="19"/>
  <c r="T89" i="19"/>
  <c r="U89" i="19" s="1"/>
  <c r="V89" i="19" s="1"/>
  <c r="W89" i="19" s="1"/>
  <c r="X89" i="19" s="1"/>
  <c r="Y89" i="19" s="1"/>
  <c r="Z89" i="19" s="1"/>
  <c r="AA89" i="19" s="1"/>
  <c r="AB89" i="19" s="1"/>
  <c r="M89" i="19"/>
  <c r="O89" i="19" s="1"/>
  <c r="AA88" i="19"/>
  <c r="Z88" i="19"/>
  <c r="X88" i="19"/>
  <c r="U88" i="19"/>
  <c r="T88" i="19"/>
  <c r="M88" i="19"/>
  <c r="W88" i="19" s="1"/>
  <c r="T87" i="19"/>
  <c r="U87" i="19" s="1"/>
  <c r="V87" i="19" s="1"/>
  <c r="W87" i="19" s="1"/>
  <c r="X87" i="19" s="1"/>
  <c r="Y87" i="19" s="1"/>
  <c r="Z87" i="19" s="1"/>
  <c r="AA87" i="19" s="1"/>
  <c r="AB87" i="19" s="1"/>
  <c r="O87" i="19"/>
  <c r="N87" i="19"/>
  <c r="F86" i="19"/>
  <c r="E86" i="19"/>
  <c r="D86" i="19"/>
  <c r="Z85" i="19"/>
  <c r="AA85" i="19" s="1"/>
  <c r="AB85" i="19" s="1"/>
  <c r="T85" i="19"/>
  <c r="U85" i="19" s="1"/>
  <c r="V85" i="19" s="1"/>
  <c r="W85" i="19" s="1"/>
  <c r="X85" i="19" s="1"/>
  <c r="Y85" i="19" s="1"/>
  <c r="M85" i="19"/>
  <c r="T84" i="19"/>
  <c r="U84" i="19" s="1"/>
  <c r="M84" i="19"/>
  <c r="V84" i="19" s="1"/>
  <c r="T83" i="19"/>
  <c r="U83" i="19" s="1"/>
  <c r="V83" i="19" s="1"/>
  <c r="W83" i="19" s="1"/>
  <c r="X83" i="19" s="1"/>
  <c r="Y83" i="19" s="1"/>
  <c r="Z83" i="19" s="1"/>
  <c r="AA83" i="19" s="1"/>
  <c r="AB83" i="19" s="1"/>
  <c r="O83" i="19"/>
  <c r="M83" i="19"/>
  <c r="N83" i="19" s="1"/>
  <c r="U82" i="19"/>
  <c r="V82" i="19" s="1"/>
  <c r="T82" i="19"/>
  <c r="O82" i="19"/>
  <c r="N82" i="19"/>
  <c r="T81" i="19"/>
  <c r="U81" i="19" s="1"/>
  <c r="V81" i="19" s="1"/>
  <c r="W81" i="19" s="1"/>
  <c r="X81" i="19" s="1"/>
  <c r="Y81" i="19" s="1"/>
  <c r="Z81" i="19" s="1"/>
  <c r="AA81" i="19" s="1"/>
  <c r="AB81" i="19" s="1"/>
  <c r="O81" i="19"/>
  <c r="N81" i="19"/>
  <c r="T80" i="19"/>
  <c r="U80" i="19" s="1"/>
  <c r="V80" i="19" s="1"/>
  <c r="W80" i="19" s="1"/>
  <c r="X80" i="19" s="1"/>
  <c r="Y80" i="19" s="1"/>
  <c r="Z80" i="19" s="1"/>
  <c r="AA80" i="19" s="1"/>
  <c r="AB80" i="19" s="1"/>
  <c r="M80" i="19"/>
  <c r="T79" i="19"/>
  <c r="U79" i="19" s="1"/>
  <c r="M79" i="19"/>
  <c r="O79" i="19" s="1"/>
  <c r="T78" i="19"/>
  <c r="U78" i="19" s="1"/>
  <c r="V78" i="19" s="1"/>
  <c r="W78" i="19" s="1"/>
  <c r="X78" i="19" s="1"/>
  <c r="Y78" i="19" s="1"/>
  <c r="Z78" i="19" s="1"/>
  <c r="AA78" i="19" s="1"/>
  <c r="AB78" i="19" s="1"/>
  <c r="M78" i="19"/>
  <c r="N78" i="19" s="1"/>
  <c r="Y77" i="19"/>
  <c r="T77" i="19"/>
  <c r="U77" i="19" s="1"/>
  <c r="M77" i="19"/>
  <c r="V77" i="19" s="1"/>
  <c r="T76" i="19"/>
  <c r="U76" i="19" s="1"/>
  <c r="V76" i="19" s="1"/>
  <c r="W76" i="19" s="1"/>
  <c r="X76" i="19" s="1"/>
  <c r="Y76" i="19" s="1"/>
  <c r="Z76" i="19" s="1"/>
  <c r="AA76" i="19" s="1"/>
  <c r="AB76" i="19" s="1"/>
  <c r="M76" i="19"/>
  <c r="O76" i="19" s="1"/>
  <c r="V75" i="19"/>
  <c r="W75" i="19" s="1"/>
  <c r="X75" i="19" s="1"/>
  <c r="Y75" i="19" s="1"/>
  <c r="Z75" i="19" s="1"/>
  <c r="AA75" i="19" s="1"/>
  <c r="AB75" i="19" s="1"/>
  <c r="T75" i="19"/>
  <c r="U75" i="19" s="1"/>
  <c r="N75" i="19"/>
  <c r="M75" i="19"/>
  <c r="O75" i="19" s="1"/>
  <c r="T74" i="19"/>
  <c r="U74" i="19" s="1"/>
  <c r="M74" i="19"/>
  <c r="AA74" i="19" s="1"/>
  <c r="T73" i="19"/>
  <c r="U73" i="19" s="1"/>
  <c r="V73" i="19" s="1"/>
  <c r="W73" i="19" s="1"/>
  <c r="X73" i="19" s="1"/>
  <c r="Y73" i="19" s="1"/>
  <c r="Z73" i="19" s="1"/>
  <c r="AA73" i="19" s="1"/>
  <c r="AB73" i="19" s="1"/>
  <c r="M73" i="19"/>
  <c r="O73" i="19" s="1"/>
  <c r="T72" i="19"/>
  <c r="U72" i="19" s="1"/>
  <c r="V72" i="19" s="1"/>
  <c r="W72" i="19" s="1"/>
  <c r="X72" i="19" s="1"/>
  <c r="Y72" i="19" s="1"/>
  <c r="Z72" i="19" s="1"/>
  <c r="AA72" i="19" s="1"/>
  <c r="AB72" i="19" s="1"/>
  <c r="M72" i="19"/>
  <c r="T71" i="19"/>
  <c r="U71" i="19" s="1"/>
  <c r="M71" i="19"/>
  <c r="Z71" i="19" s="1"/>
  <c r="AA70" i="19"/>
  <c r="Y70" i="19"/>
  <c r="X70" i="19"/>
  <c r="W70" i="19"/>
  <c r="T70" i="19"/>
  <c r="U70" i="19" s="1"/>
  <c r="O70" i="19"/>
  <c r="N70" i="19"/>
  <c r="M70" i="19"/>
  <c r="U69" i="19"/>
  <c r="V69" i="19" s="1"/>
  <c r="W69" i="19" s="1"/>
  <c r="X69" i="19" s="1"/>
  <c r="Y69" i="19" s="1"/>
  <c r="Z69" i="19" s="1"/>
  <c r="AA69" i="19" s="1"/>
  <c r="AB69" i="19" s="1"/>
  <c r="T69" i="19"/>
  <c r="M69" i="19"/>
  <c r="N69" i="19" s="1"/>
  <c r="T68" i="19"/>
  <c r="U68" i="19" s="1"/>
  <c r="V68" i="19" s="1"/>
  <c r="W68" i="19" s="1"/>
  <c r="X68" i="19" s="1"/>
  <c r="Y68" i="19" s="1"/>
  <c r="Z68" i="19" s="1"/>
  <c r="AA68" i="19" s="1"/>
  <c r="AB68" i="19" s="1"/>
  <c r="M68" i="19"/>
  <c r="T67" i="19"/>
  <c r="U67" i="19" s="1"/>
  <c r="V67" i="19" s="1"/>
  <c r="W67" i="19" s="1"/>
  <c r="X67" i="19" s="1"/>
  <c r="Y67" i="19" s="1"/>
  <c r="Z67" i="19" s="1"/>
  <c r="AA67" i="19" s="1"/>
  <c r="AB67" i="19" s="1"/>
  <c r="M67" i="19"/>
  <c r="O67" i="19" s="1"/>
  <c r="T66" i="19"/>
  <c r="U66" i="19" s="1"/>
  <c r="M66" i="19"/>
  <c r="N66" i="19" s="1"/>
  <c r="T65" i="19"/>
  <c r="U65" i="19" s="1"/>
  <c r="V65" i="19" s="1"/>
  <c r="W65" i="19" s="1"/>
  <c r="X65" i="19" s="1"/>
  <c r="Y65" i="19" s="1"/>
  <c r="Z65" i="19" s="1"/>
  <c r="AA65" i="19" s="1"/>
  <c r="AB65" i="19" s="1"/>
  <c r="M65" i="19"/>
  <c r="O65" i="19" s="1"/>
  <c r="U64" i="19"/>
  <c r="V64" i="19" s="1"/>
  <c r="W64" i="19" s="1"/>
  <c r="X64" i="19" s="1"/>
  <c r="Y64" i="19" s="1"/>
  <c r="Z64" i="19" s="1"/>
  <c r="AA64" i="19" s="1"/>
  <c r="AB64" i="19" s="1"/>
  <c r="T64" i="19"/>
  <c r="M64" i="19"/>
  <c r="F63" i="19"/>
  <c r="E63" i="19"/>
  <c r="D63" i="19"/>
  <c r="D62" i="19"/>
  <c r="U61" i="19"/>
  <c r="V61" i="19" s="1"/>
  <c r="W61" i="19" s="1"/>
  <c r="X61" i="19" s="1"/>
  <c r="Y61" i="19" s="1"/>
  <c r="Z61" i="19" s="1"/>
  <c r="AA61" i="19" s="1"/>
  <c r="AB61" i="19" s="1"/>
  <c r="T61" i="19"/>
  <c r="M61" i="19"/>
  <c r="O61" i="19" s="1"/>
  <c r="T60" i="19"/>
  <c r="U60" i="19" s="1"/>
  <c r="V60" i="19" s="1"/>
  <c r="W60" i="19" s="1"/>
  <c r="X60" i="19" s="1"/>
  <c r="Y60" i="19" s="1"/>
  <c r="Z60" i="19" s="1"/>
  <c r="AA60" i="19" s="1"/>
  <c r="AB60" i="19" s="1"/>
  <c r="M60" i="19"/>
  <c r="N60" i="19" s="1"/>
  <c r="E59" i="19"/>
  <c r="E42" i="19" s="1"/>
  <c r="D59" i="19"/>
  <c r="T58" i="19"/>
  <c r="U58" i="19" s="1"/>
  <c r="V58" i="19" s="1"/>
  <c r="W58" i="19" s="1"/>
  <c r="X58" i="19" s="1"/>
  <c r="Y58" i="19" s="1"/>
  <c r="Z58" i="19" s="1"/>
  <c r="AA58" i="19" s="1"/>
  <c r="AB58" i="19" s="1"/>
  <c r="O58" i="19"/>
  <c r="M58" i="19"/>
  <c r="N58" i="19" s="1"/>
  <c r="T57" i="19"/>
  <c r="U57" i="19" s="1"/>
  <c r="V57" i="19" s="1"/>
  <c r="W57" i="19" s="1"/>
  <c r="X57" i="19" s="1"/>
  <c r="Y57" i="19" s="1"/>
  <c r="Z57" i="19" s="1"/>
  <c r="AA57" i="19" s="1"/>
  <c r="AB57" i="19" s="1"/>
  <c r="M57" i="19"/>
  <c r="O57" i="19" s="1"/>
  <c r="T56" i="19"/>
  <c r="U56" i="19" s="1"/>
  <c r="V56" i="19" s="1"/>
  <c r="W56" i="19" s="1"/>
  <c r="X56" i="19" s="1"/>
  <c r="Y56" i="19" s="1"/>
  <c r="Z56" i="19" s="1"/>
  <c r="AA56" i="19" s="1"/>
  <c r="AB56" i="19" s="1"/>
  <c r="M56" i="19"/>
  <c r="O56" i="19" s="1"/>
  <c r="T55" i="19"/>
  <c r="U55" i="19" s="1"/>
  <c r="V55" i="19" s="1"/>
  <c r="W55" i="19" s="1"/>
  <c r="X55" i="19" s="1"/>
  <c r="Y55" i="19" s="1"/>
  <c r="Z55" i="19" s="1"/>
  <c r="AA55" i="19" s="1"/>
  <c r="AB55" i="19" s="1"/>
  <c r="O55" i="19"/>
  <c r="M55" i="19"/>
  <c r="N55" i="19" s="1"/>
  <c r="T54" i="19"/>
  <c r="U54" i="19" s="1"/>
  <c r="V54" i="19" s="1"/>
  <c r="W54" i="19" s="1"/>
  <c r="X54" i="19" s="1"/>
  <c r="Y54" i="19" s="1"/>
  <c r="Z54" i="19" s="1"/>
  <c r="AA54" i="19" s="1"/>
  <c r="AB54" i="19" s="1"/>
  <c r="O54" i="19"/>
  <c r="M54" i="19"/>
  <c r="N54" i="19" s="1"/>
  <c r="T53" i="19"/>
  <c r="U53" i="19" s="1"/>
  <c r="V53" i="19" s="1"/>
  <c r="W53" i="19" s="1"/>
  <c r="X53" i="19" s="1"/>
  <c r="Y53" i="19" s="1"/>
  <c r="Z53" i="19" s="1"/>
  <c r="AA53" i="19" s="1"/>
  <c r="AB53" i="19" s="1"/>
  <c r="M53" i="19"/>
  <c r="N53" i="19" s="1"/>
  <c r="T52" i="19"/>
  <c r="U52" i="19" s="1"/>
  <c r="V52" i="19" s="1"/>
  <c r="W52" i="19" s="1"/>
  <c r="X52" i="19" s="1"/>
  <c r="Y52" i="19" s="1"/>
  <c r="Z52" i="19" s="1"/>
  <c r="AA52" i="19" s="1"/>
  <c r="AB52" i="19" s="1"/>
  <c r="M52" i="19"/>
  <c r="V51" i="19"/>
  <c r="W51" i="19" s="1"/>
  <c r="X51" i="19" s="1"/>
  <c r="Y51" i="19" s="1"/>
  <c r="Z51" i="19" s="1"/>
  <c r="AA51" i="19" s="1"/>
  <c r="AB51" i="19" s="1"/>
  <c r="U51" i="19"/>
  <c r="T51" i="19"/>
  <c r="M51" i="19"/>
  <c r="O51" i="19" s="1"/>
  <c r="T50" i="19"/>
  <c r="U50" i="19" s="1"/>
  <c r="V50" i="19" s="1"/>
  <c r="W50" i="19" s="1"/>
  <c r="X50" i="19" s="1"/>
  <c r="Y50" i="19" s="1"/>
  <c r="Z50" i="19" s="1"/>
  <c r="AA50" i="19" s="1"/>
  <c r="AB50" i="19" s="1"/>
  <c r="M50" i="19"/>
  <c r="N50" i="19" s="1"/>
  <c r="T49" i="19"/>
  <c r="U49" i="19" s="1"/>
  <c r="V49" i="19" s="1"/>
  <c r="W49" i="19" s="1"/>
  <c r="X49" i="19" s="1"/>
  <c r="Y49" i="19" s="1"/>
  <c r="Z49" i="19" s="1"/>
  <c r="AA49" i="19" s="1"/>
  <c r="AB49" i="19" s="1"/>
  <c r="M49" i="19"/>
  <c r="O49" i="19" s="1"/>
  <c r="T48" i="19"/>
  <c r="U48" i="19" s="1"/>
  <c r="V48" i="19" s="1"/>
  <c r="W48" i="19" s="1"/>
  <c r="X48" i="19" s="1"/>
  <c r="Y48" i="19" s="1"/>
  <c r="Z48" i="19" s="1"/>
  <c r="AA48" i="19" s="1"/>
  <c r="AB48" i="19" s="1"/>
  <c r="O48" i="19"/>
  <c r="N48" i="19"/>
  <c r="M48" i="19"/>
  <c r="T47" i="19"/>
  <c r="U47" i="19" s="1"/>
  <c r="V47" i="19" s="1"/>
  <c r="W47" i="19" s="1"/>
  <c r="X47" i="19" s="1"/>
  <c r="Y47" i="19" s="1"/>
  <c r="Z47" i="19" s="1"/>
  <c r="AA47" i="19" s="1"/>
  <c r="AB47" i="19" s="1"/>
  <c r="M47" i="19"/>
  <c r="O47" i="19" s="1"/>
  <c r="U46" i="19"/>
  <c r="V46" i="19" s="1"/>
  <c r="W46" i="19" s="1"/>
  <c r="X46" i="19" s="1"/>
  <c r="Y46" i="19" s="1"/>
  <c r="Z46" i="19" s="1"/>
  <c r="AA46" i="19" s="1"/>
  <c r="AB46" i="19" s="1"/>
  <c r="T46" i="19"/>
  <c r="M46" i="19"/>
  <c r="O46" i="19" s="1"/>
  <c r="T45" i="19"/>
  <c r="U45" i="19" s="1"/>
  <c r="V45" i="19" s="1"/>
  <c r="W45" i="19" s="1"/>
  <c r="X45" i="19" s="1"/>
  <c r="Y45" i="19" s="1"/>
  <c r="Z45" i="19" s="1"/>
  <c r="AA45" i="19" s="1"/>
  <c r="AB45" i="19" s="1"/>
  <c r="O45" i="19"/>
  <c r="N45" i="19"/>
  <c r="M45" i="19"/>
  <c r="T44" i="19"/>
  <c r="U44" i="19" s="1"/>
  <c r="V44" i="19" s="1"/>
  <c r="W44" i="19" s="1"/>
  <c r="X44" i="19" s="1"/>
  <c r="Y44" i="19" s="1"/>
  <c r="Z44" i="19" s="1"/>
  <c r="AA44" i="19" s="1"/>
  <c r="AB44" i="19" s="1"/>
  <c r="M44" i="19"/>
  <c r="N44" i="19" s="1"/>
  <c r="F43" i="19"/>
  <c r="E43" i="19"/>
  <c r="D43" i="19"/>
  <c r="F42" i="19"/>
  <c r="C42" i="19"/>
  <c r="Y41" i="19"/>
  <c r="X41" i="19"/>
  <c r="W41" i="19"/>
  <c r="V41" i="19"/>
  <c r="T41" i="19"/>
  <c r="M41" i="19"/>
  <c r="O41" i="19" s="1"/>
  <c r="F40" i="19"/>
  <c r="E40" i="19"/>
  <c r="D40" i="19"/>
  <c r="T39" i="19"/>
  <c r="U39" i="19" s="1"/>
  <c r="V39" i="19" s="1"/>
  <c r="W39" i="19" s="1"/>
  <c r="X39" i="19" s="1"/>
  <c r="Y39" i="19" s="1"/>
  <c r="Z39" i="19" s="1"/>
  <c r="AA39" i="19" s="1"/>
  <c r="AB39" i="19" s="1"/>
  <c r="N39" i="19"/>
  <c r="M39" i="19"/>
  <c r="O39" i="19" s="1"/>
  <c r="T38" i="19"/>
  <c r="U38" i="19" s="1"/>
  <c r="V38" i="19" s="1"/>
  <c r="W38" i="19" s="1"/>
  <c r="X38" i="19" s="1"/>
  <c r="Y38" i="19" s="1"/>
  <c r="Z38" i="19" s="1"/>
  <c r="AA38" i="19" s="1"/>
  <c r="AB38" i="19" s="1"/>
  <c r="M38" i="19"/>
  <c r="T37" i="19"/>
  <c r="M37" i="19"/>
  <c r="AA37" i="19" s="1"/>
  <c r="T36" i="19"/>
  <c r="U36" i="19" s="1"/>
  <c r="V36" i="19" s="1"/>
  <c r="W36" i="19" s="1"/>
  <c r="X36" i="19" s="1"/>
  <c r="Y36" i="19" s="1"/>
  <c r="Z36" i="19" s="1"/>
  <c r="AA36" i="19" s="1"/>
  <c r="AB36" i="19" s="1"/>
  <c r="M36" i="19"/>
  <c r="N36" i="19" s="1"/>
  <c r="E35" i="19"/>
  <c r="D35" i="19"/>
  <c r="W34" i="19"/>
  <c r="V34" i="19"/>
  <c r="U34" i="19"/>
  <c r="T34" i="19"/>
  <c r="AB34" i="19" s="1"/>
  <c r="M34" i="19"/>
  <c r="X33" i="19"/>
  <c r="W33" i="19"/>
  <c r="V33" i="19"/>
  <c r="T33" i="19"/>
  <c r="Z33" i="19" s="1"/>
  <c r="M33" i="19"/>
  <c r="W32" i="19"/>
  <c r="V32" i="19"/>
  <c r="T32" i="19"/>
  <c r="M32" i="19"/>
  <c r="U32" i="19" s="1"/>
  <c r="T31" i="19"/>
  <c r="V31" i="19" s="1"/>
  <c r="M31" i="19"/>
  <c r="AA30" i="19"/>
  <c r="Z30" i="19"/>
  <c r="Y30" i="19"/>
  <c r="T30" i="19"/>
  <c r="M30" i="19"/>
  <c r="W30" i="19" s="1"/>
  <c r="Y29" i="19"/>
  <c r="W29" i="19"/>
  <c r="V29" i="19"/>
  <c r="T29" i="19"/>
  <c r="X29" i="19" s="1"/>
  <c r="M29" i="19"/>
  <c r="AA28" i="19"/>
  <c r="Z28" i="19"/>
  <c r="X28" i="19"/>
  <c r="T28" i="19"/>
  <c r="Y28" i="19" s="1"/>
  <c r="M28" i="19"/>
  <c r="AB27" i="19"/>
  <c r="AA27" i="19"/>
  <c r="Y27" i="19"/>
  <c r="T27" i="19"/>
  <c r="Z27" i="19" s="1"/>
  <c r="M27" i="19"/>
  <c r="AB26" i="19"/>
  <c r="Z26" i="19"/>
  <c r="U26" i="19"/>
  <c r="T26" i="19"/>
  <c r="AA26" i="19" s="1"/>
  <c r="M26" i="19"/>
  <c r="T25" i="19"/>
  <c r="AB25" i="19" s="1"/>
  <c r="O25" i="19"/>
  <c r="M25" i="19"/>
  <c r="T24" i="19"/>
  <c r="U24" i="19" s="1"/>
  <c r="V24" i="19" s="1"/>
  <c r="W24" i="19" s="1"/>
  <c r="X24" i="19" s="1"/>
  <c r="Y24" i="19" s="1"/>
  <c r="Z24" i="19" s="1"/>
  <c r="AA24" i="19" s="1"/>
  <c r="AB24" i="19" s="1"/>
  <c r="M24" i="19"/>
  <c r="T23" i="19"/>
  <c r="AB23" i="19" s="1"/>
  <c r="M23" i="19"/>
  <c r="W22" i="19"/>
  <c r="V22" i="19"/>
  <c r="U22" i="19"/>
  <c r="T22" i="19"/>
  <c r="AB22" i="19" s="1"/>
  <c r="M22" i="19"/>
  <c r="T21" i="19"/>
  <c r="X21" i="19" s="1"/>
  <c r="M21" i="19"/>
  <c r="T20" i="19"/>
  <c r="V20" i="19" s="1"/>
  <c r="M20" i="19"/>
  <c r="Z19" i="19"/>
  <c r="Y19" i="19"/>
  <c r="X19" i="19"/>
  <c r="W19" i="19"/>
  <c r="U19" i="19"/>
  <c r="T19" i="19"/>
  <c r="V19" i="19" s="1"/>
  <c r="M19" i="19"/>
  <c r="T18" i="19"/>
  <c r="W18" i="19" s="1"/>
  <c r="M18" i="19"/>
  <c r="AB17" i="19"/>
  <c r="AA17" i="19"/>
  <c r="Z17" i="19"/>
  <c r="Y17" i="19"/>
  <c r="W17" i="19"/>
  <c r="V17" i="19"/>
  <c r="T17" i="19"/>
  <c r="X17" i="19" s="1"/>
  <c r="M17" i="19"/>
  <c r="O34" i="19" s="1"/>
  <c r="AB16" i="19"/>
  <c r="AA16" i="19"/>
  <c r="Z16" i="19"/>
  <c r="X16" i="19"/>
  <c r="W16" i="19"/>
  <c r="T16" i="19"/>
  <c r="Y16" i="19" s="1"/>
  <c r="M16" i="19"/>
  <c r="O16" i="19" s="1"/>
  <c r="AB15" i="19"/>
  <c r="AA15" i="19"/>
  <c r="T15" i="19"/>
  <c r="Z15" i="19" s="1"/>
  <c r="M15" i="19"/>
  <c r="F14" i="19"/>
  <c r="F13" i="19" s="1"/>
  <c r="E14" i="19"/>
  <c r="E13" i="19" s="1"/>
  <c r="D14" i="19"/>
  <c r="C13" i="19"/>
  <c r="J293" i="18"/>
  <c r="M293" i="18" s="1"/>
  <c r="K292" i="18"/>
  <c r="J292" i="18"/>
  <c r="N292" i="18" s="1"/>
  <c r="J291" i="18"/>
  <c r="O291" i="18" s="1"/>
  <c r="M290" i="18"/>
  <c r="L290" i="18"/>
  <c r="K290" i="18"/>
  <c r="J290" i="18"/>
  <c r="P290" i="18" s="1"/>
  <c r="N289" i="18"/>
  <c r="M289" i="18"/>
  <c r="L289" i="18"/>
  <c r="J289" i="18"/>
  <c r="Q289" i="18" s="1"/>
  <c r="O288" i="18"/>
  <c r="N288" i="18"/>
  <c r="M288" i="18"/>
  <c r="L288" i="18"/>
  <c r="K288" i="18"/>
  <c r="J288" i="18"/>
  <c r="R288" i="18" s="1"/>
  <c r="P287" i="18"/>
  <c r="O287" i="18"/>
  <c r="N287" i="18"/>
  <c r="M287" i="18"/>
  <c r="L287" i="18"/>
  <c r="K287" i="18"/>
  <c r="J287" i="18"/>
  <c r="S287" i="18" s="1"/>
  <c r="Q286" i="18"/>
  <c r="P286" i="18"/>
  <c r="O286" i="18"/>
  <c r="N286" i="18"/>
  <c r="M286" i="18"/>
  <c r="L286" i="18"/>
  <c r="K286" i="18"/>
  <c r="J286" i="18"/>
  <c r="T286" i="18" s="1"/>
  <c r="P285" i="18"/>
  <c r="J285" i="18"/>
  <c r="U285" i="18" s="1"/>
  <c r="Q284" i="18"/>
  <c r="K284" i="18"/>
  <c r="J284" i="18"/>
  <c r="T283" i="18"/>
  <c r="S283" i="18"/>
  <c r="R283" i="18"/>
  <c r="Q283" i="18"/>
  <c r="P283" i="18"/>
  <c r="O283" i="18"/>
  <c r="N283" i="18"/>
  <c r="M283" i="18"/>
  <c r="L283" i="18"/>
  <c r="K283" i="18"/>
  <c r="J283" i="18"/>
  <c r="S282" i="18"/>
  <c r="M282" i="18"/>
  <c r="L282" i="18"/>
  <c r="J282" i="18"/>
  <c r="K282" i="18" s="1"/>
  <c r="T281" i="18"/>
  <c r="N281" i="18"/>
  <c r="M281" i="18"/>
  <c r="K281" i="18"/>
  <c r="J281" i="18"/>
  <c r="L281" i="18" s="1"/>
  <c r="U280" i="18"/>
  <c r="O280" i="18"/>
  <c r="N280" i="18"/>
  <c r="L280" i="18"/>
  <c r="K280" i="18"/>
  <c r="J280" i="18"/>
  <c r="M280" i="18" s="1"/>
  <c r="O279" i="18"/>
  <c r="J279" i="18"/>
  <c r="Q278" i="18"/>
  <c r="P278" i="18"/>
  <c r="N278" i="18"/>
  <c r="M278" i="18"/>
  <c r="K278" i="18"/>
  <c r="J278" i="18"/>
  <c r="O278" i="18" s="1"/>
  <c r="R277" i="18"/>
  <c r="Q277" i="18"/>
  <c r="O277" i="18"/>
  <c r="N277" i="18"/>
  <c r="L277" i="18"/>
  <c r="K277" i="18"/>
  <c r="J277" i="18"/>
  <c r="P277" i="18" s="1"/>
  <c r="S276" i="18"/>
  <c r="R276" i="18"/>
  <c r="P276" i="18"/>
  <c r="O276" i="18"/>
  <c r="N276" i="18"/>
  <c r="M276" i="18"/>
  <c r="L276" i="18"/>
  <c r="K276" i="18"/>
  <c r="J276" i="18"/>
  <c r="Q276" i="18" s="1"/>
  <c r="D275" i="18"/>
  <c r="D274" i="18"/>
  <c r="U273" i="18"/>
  <c r="T273" i="18"/>
  <c r="S273" i="18"/>
  <c r="R273" i="18"/>
  <c r="Q273" i="18"/>
  <c r="P273" i="18"/>
  <c r="O273" i="18"/>
  <c r="N273" i="18"/>
  <c r="M273" i="18"/>
  <c r="L273" i="18"/>
  <c r="K273" i="18"/>
  <c r="J273" i="18"/>
  <c r="D272" i="18"/>
  <c r="U271" i="18"/>
  <c r="Q271" i="18"/>
  <c r="P271" i="18"/>
  <c r="O271" i="18"/>
  <c r="N271" i="18"/>
  <c r="L271" i="18"/>
  <c r="K271" i="18"/>
  <c r="J271" i="18"/>
  <c r="M271" i="18" s="1"/>
  <c r="J270" i="18"/>
  <c r="S269" i="18"/>
  <c r="R269" i="18"/>
  <c r="Q269" i="18"/>
  <c r="P269" i="18"/>
  <c r="N269" i="18"/>
  <c r="M269" i="18"/>
  <c r="K269" i="18"/>
  <c r="J269" i="18"/>
  <c r="O269" i="18" s="1"/>
  <c r="T268" i="18"/>
  <c r="S268" i="18"/>
  <c r="R268" i="18"/>
  <c r="Q268" i="18"/>
  <c r="O268" i="18"/>
  <c r="N268" i="18"/>
  <c r="L268" i="18"/>
  <c r="J268" i="18"/>
  <c r="P268" i="18" s="1"/>
  <c r="U267" i="18"/>
  <c r="T267" i="18"/>
  <c r="S267" i="18"/>
  <c r="R267" i="18"/>
  <c r="P267" i="18"/>
  <c r="O267" i="18"/>
  <c r="M267" i="18"/>
  <c r="J267" i="18"/>
  <c r="Q267" i="18" s="1"/>
  <c r="J266" i="18"/>
  <c r="J265" i="18"/>
  <c r="J264" i="18"/>
  <c r="J263" i="18"/>
  <c r="U262" i="18"/>
  <c r="T262" i="18"/>
  <c r="R262" i="18"/>
  <c r="N262" i="18"/>
  <c r="M262" i="18"/>
  <c r="L262" i="18"/>
  <c r="K262" i="18"/>
  <c r="J262" i="18"/>
  <c r="S261" i="18"/>
  <c r="O261" i="18"/>
  <c r="N261" i="18"/>
  <c r="M261" i="18"/>
  <c r="L261" i="18"/>
  <c r="J261" i="18"/>
  <c r="K261" i="18" s="1"/>
  <c r="T260" i="18"/>
  <c r="P260" i="18"/>
  <c r="O260" i="18"/>
  <c r="N260" i="18"/>
  <c r="M260" i="18"/>
  <c r="K260" i="18"/>
  <c r="J260" i="18"/>
  <c r="L260" i="18" s="1"/>
  <c r="U259" i="18"/>
  <c r="S259" i="18"/>
  <c r="R259" i="18"/>
  <c r="Q259" i="18"/>
  <c r="P259" i="18"/>
  <c r="O259" i="18"/>
  <c r="N259" i="18"/>
  <c r="M259" i="18"/>
  <c r="L259" i="18"/>
  <c r="K259" i="18"/>
  <c r="J259" i="18"/>
  <c r="R258" i="18"/>
  <c r="Q258" i="18"/>
  <c r="P258" i="18"/>
  <c r="J258" i="18"/>
  <c r="S257" i="18"/>
  <c r="R257" i="18"/>
  <c r="Q257" i="18"/>
  <c r="P257" i="18"/>
  <c r="N257" i="18"/>
  <c r="M257" i="18"/>
  <c r="K257" i="18"/>
  <c r="J257" i="18"/>
  <c r="O257" i="18" s="1"/>
  <c r="T256" i="18"/>
  <c r="S256" i="18"/>
  <c r="R256" i="18"/>
  <c r="Q256" i="18"/>
  <c r="O256" i="18"/>
  <c r="N256" i="18"/>
  <c r="L256" i="18"/>
  <c r="J256" i="18"/>
  <c r="P256" i="18" s="1"/>
  <c r="U255" i="18"/>
  <c r="T255" i="18"/>
  <c r="S255" i="18"/>
  <c r="R255" i="18"/>
  <c r="P255" i="18"/>
  <c r="O255" i="18"/>
  <c r="M255" i="18"/>
  <c r="J255" i="18"/>
  <c r="Q255" i="18" s="1"/>
  <c r="N254" i="18"/>
  <c r="J254" i="18"/>
  <c r="D253" i="18"/>
  <c r="D249" i="18" s="1"/>
  <c r="Q252" i="18"/>
  <c r="L252" i="18"/>
  <c r="K252" i="18"/>
  <c r="J252" i="18"/>
  <c r="U251" i="18"/>
  <c r="T251" i="18"/>
  <c r="R251" i="18"/>
  <c r="N251" i="18"/>
  <c r="M251" i="18"/>
  <c r="L251" i="18"/>
  <c r="K251" i="18"/>
  <c r="J251" i="18"/>
  <c r="D250" i="18"/>
  <c r="C249" i="18"/>
  <c r="T248" i="18"/>
  <c r="S248" i="18"/>
  <c r="R248" i="18"/>
  <c r="Q248" i="18"/>
  <c r="O248" i="18"/>
  <c r="N248" i="18"/>
  <c r="L248" i="18"/>
  <c r="J248" i="18"/>
  <c r="P248" i="18" s="1"/>
  <c r="D247" i="18"/>
  <c r="J246" i="18"/>
  <c r="D245" i="18"/>
  <c r="C244" i="18"/>
  <c r="U243" i="18"/>
  <c r="Q243" i="18"/>
  <c r="P243" i="18"/>
  <c r="O243" i="18"/>
  <c r="N243" i="18"/>
  <c r="L243" i="18"/>
  <c r="K243" i="18"/>
  <c r="J243" i="18"/>
  <c r="M243" i="18" s="1"/>
  <c r="J242" i="18"/>
  <c r="S241" i="18"/>
  <c r="R241" i="18"/>
  <c r="Q241" i="18"/>
  <c r="P241" i="18"/>
  <c r="N241" i="18"/>
  <c r="M241" i="18"/>
  <c r="K241" i="18"/>
  <c r="J241" i="18"/>
  <c r="O241" i="18" s="1"/>
  <c r="T240" i="18"/>
  <c r="S240" i="18"/>
  <c r="R240" i="18"/>
  <c r="Q240" i="18"/>
  <c r="O240" i="18"/>
  <c r="N240" i="18"/>
  <c r="L240" i="18"/>
  <c r="J240" i="18"/>
  <c r="P240" i="18" s="1"/>
  <c r="U239" i="18"/>
  <c r="T239" i="18"/>
  <c r="S239" i="18"/>
  <c r="R239" i="18"/>
  <c r="P239" i="18"/>
  <c r="O239" i="18"/>
  <c r="M239" i="18"/>
  <c r="J239" i="18"/>
  <c r="Q239" i="18" s="1"/>
  <c r="T238" i="18"/>
  <c r="J238" i="18"/>
  <c r="J237" i="18"/>
  <c r="P236" i="18"/>
  <c r="J236" i="18"/>
  <c r="J235" i="18"/>
  <c r="U234" i="18"/>
  <c r="T234" i="18"/>
  <c r="R234" i="18"/>
  <c r="N234" i="18"/>
  <c r="M234" i="18"/>
  <c r="L234" i="18"/>
  <c r="K234" i="18"/>
  <c r="J234" i="18"/>
  <c r="S233" i="18"/>
  <c r="O233" i="18"/>
  <c r="N233" i="18"/>
  <c r="M233" i="18"/>
  <c r="L233" i="18"/>
  <c r="J233" i="18"/>
  <c r="K233" i="18" s="1"/>
  <c r="T232" i="18"/>
  <c r="P232" i="18"/>
  <c r="O232" i="18"/>
  <c r="N232" i="18"/>
  <c r="M232" i="18"/>
  <c r="K232" i="18"/>
  <c r="J232" i="18"/>
  <c r="L232" i="18" s="1"/>
  <c r="U231" i="18"/>
  <c r="Q231" i="18"/>
  <c r="P231" i="18"/>
  <c r="O231" i="18"/>
  <c r="N231" i="18"/>
  <c r="L231" i="18"/>
  <c r="K231" i="18"/>
  <c r="J231" i="18"/>
  <c r="M231" i="18" s="1"/>
  <c r="J230" i="18"/>
  <c r="S229" i="18"/>
  <c r="R229" i="18"/>
  <c r="Q229" i="18"/>
  <c r="P229" i="18"/>
  <c r="N229" i="18"/>
  <c r="M229" i="18"/>
  <c r="K229" i="18"/>
  <c r="J229" i="18"/>
  <c r="O229" i="18" s="1"/>
  <c r="T228" i="18"/>
  <c r="S228" i="18"/>
  <c r="R228" i="18"/>
  <c r="Q228" i="18"/>
  <c r="O228" i="18"/>
  <c r="N228" i="18"/>
  <c r="L228" i="18"/>
  <c r="J228" i="18"/>
  <c r="P228" i="18" s="1"/>
  <c r="U227" i="18"/>
  <c r="T227" i="18"/>
  <c r="S227" i="18"/>
  <c r="R227" i="18"/>
  <c r="P227" i="18"/>
  <c r="O227" i="18"/>
  <c r="M227" i="18"/>
  <c r="J227" i="18"/>
  <c r="Q227" i="18" s="1"/>
  <c r="U226" i="18"/>
  <c r="S226" i="18"/>
  <c r="N226" i="18"/>
  <c r="J226" i="18"/>
  <c r="D225" i="18"/>
  <c r="D224" i="18" s="1"/>
  <c r="C224" i="18"/>
  <c r="T223" i="18"/>
  <c r="P223" i="18"/>
  <c r="O223" i="18"/>
  <c r="N223" i="18"/>
  <c r="M223" i="18"/>
  <c r="K223" i="18"/>
  <c r="J223" i="18"/>
  <c r="L223" i="18" s="1"/>
  <c r="D222" i="18"/>
  <c r="S221" i="18"/>
  <c r="R221" i="18"/>
  <c r="Q221" i="18"/>
  <c r="P221" i="18"/>
  <c r="N221" i="18"/>
  <c r="M221" i="18"/>
  <c r="K221" i="18"/>
  <c r="J221" i="18"/>
  <c r="O221" i="18" s="1"/>
  <c r="D220" i="18"/>
  <c r="J219" i="18"/>
  <c r="U218" i="18"/>
  <c r="T218" i="18"/>
  <c r="R218" i="18"/>
  <c r="K218" i="18"/>
  <c r="J218" i="18"/>
  <c r="J217" i="18"/>
  <c r="T216" i="18"/>
  <c r="J216" i="18"/>
  <c r="U215" i="18"/>
  <c r="T215" i="18"/>
  <c r="R215" i="18"/>
  <c r="N215" i="18"/>
  <c r="M215" i="18"/>
  <c r="L215" i="18"/>
  <c r="K215" i="18"/>
  <c r="J215" i="18"/>
  <c r="J214" i="18"/>
  <c r="T213" i="18"/>
  <c r="P213" i="18"/>
  <c r="O213" i="18"/>
  <c r="N213" i="18"/>
  <c r="M213" i="18"/>
  <c r="K213" i="18"/>
  <c r="J213" i="18"/>
  <c r="L213" i="18" s="1"/>
  <c r="U212" i="18"/>
  <c r="Q212" i="18"/>
  <c r="P212" i="18"/>
  <c r="O212" i="18"/>
  <c r="N212" i="18"/>
  <c r="L212" i="18"/>
  <c r="K212" i="18"/>
  <c r="J212" i="18"/>
  <c r="M212" i="18" s="1"/>
  <c r="J211" i="18"/>
  <c r="S210" i="18"/>
  <c r="R210" i="18"/>
  <c r="Q210" i="18"/>
  <c r="P210" i="18"/>
  <c r="N210" i="18"/>
  <c r="M210" i="18"/>
  <c r="K210" i="18"/>
  <c r="J210" i="18"/>
  <c r="O210" i="18" s="1"/>
  <c r="D209" i="18"/>
  <c r="K208" i="18"/>
  <c r="J208" i="18"/>
  <c r="E207" i="18"/>
  <c r="D207" i="18"/>
  <c r="D206" i="18" s="1"/>
  <c r="C206" i="18"/>
  <c r="U205" i="18"/>
  <c r="S205" i="18"/>
  <c r="R205" i="18"/>
  <c r="Q205" i="18"/>
  <c r="P205" i="18"/>
  <c r="O205" i="18"/>
  <c r="N205" i="18"/>
  <c r="L205" i="18"/>
  <c r="K205" i="18"/>
  <c r="J205" i="18"/>
  <c r="M205" i="18" s="1"/>
  <c r="J204" i="18"/>
  <c r="U203" i="18"/>
  <c r="T203" i="18"/>
  <c r="S203" i="18"/>
  <c r="R203" i="18"/>
  <c r="Q203" i="18"/>
  <c r="P203" i="18"/>
  <c r="N203" i="18"/>
  <c r="M203" i="18"/>
  <c r="K203" i="18"/>
  <c r="J203" i="18"/>
  <c r="O203" i="18" s="1"/>
  <c r="U202" i="18"/>
  <c r="S202" i="18"/>
  <c r="J202" i="18"/>
  <c r="U201" i="18"/>
  <c r="T201" i="18"/>
  <c r="S201" i="18"/>
  <c r="R201" i="18"/>
  <c r="M201" i="18"/>
  <c r="K201" i="18"/>
  <c r="J201" i="18"/>
  <c r="U200" i="18"/>
  <c r="T200" i="18"/>
  <c r="S200" i="18"/>
  <c r="Q200" i="18"/>
  <c r="N200" i="18"/>
  <c r="L200" i="18"/>
  <c r="K200" i="18"/>
  <c r="J200" i="18"/>
  <c r="J199" i="18"/>
  <c r="S198" i="18"/>
  <c r="M198" i="18"/>
  <c r="L198" i="18"/>
  <c r="K198" i="18"/>
  <c r="J198" i="18"/>
  <c r="T197" i="18"/>
  <c r="S197" i="18"/>
  <c r="O197" i="18"/>
  <c r="J197" i="18"/>
  <c r="U196" i="18"/>
  <c r="T196" i="18"/>
  <c r="R196" i="18"/>
  <c r="P196" i="18"/>
  <c r="O196" i="18"/>
  <c r="M196" i="18"/>
  <c r="J196" i="18"/>
  <c r="U195" i="18"/>
  <c r="S195" i="18"/>
  <c r="Q195" i="18"/>
  <c r="P195" i="18"/>
  <c r="O195" i="18"/>
  <c r="N195" i="18"/>
  <c r="L195" i="18"/>
  <c r="J195" i="18"/>
  <c r="U194" i="18"/>
  <c r="T194" i="18"/>
  <c r="R194" i="18"/>
  <c r="Q194" i="18"/>
  <c r="P194" i="18"/>
  <c r="O194" i="18"/>
  <c r="N194" i="18"/>
  <c r="L194" i="18"/>
  <c r="J194" i="18"/>
  <c r="S194" i="18" s="1"/>
  <c r="U193" i="18"/>
  <c r="S193" i="18"/>
  <c r="R193" i="18"/>
  <c r="Q193" i="18"/>
  <c r="P193" i="18"/>
  <c r="O193" i="18"/>
  <c r="N193" i="18"/>
  <c r="L193" i="18"/>
  <c r="J193" i="18"/>
  <c r="T193" i="18" s="1"/>
  <c r="T192" i="18"/>
  <c r="S192" i="18"/>
  <c r="R192" i="18"/>
  <c r="Q192" i="18"/>
  <c r="P192" i="18"/>
  <c r="O192" i="18"/>
  <c r="N192" i="18"/>
  <c r="L192" i="18"/>
  <c r="J192" i="18"/>
  <c r="U192" i="18" s="1"/>
  <c r="U191" i="18"/>
  <c r="T191" i="18"/>
  <c r="S191" i="18"/>
  <c r="R191" i="18"/>
  <c r="Q191" i="18"/>
  <c r="P191" i="18"/>
  <c r="O191" i="18"/>
  <c r="M191" i="18"/>
  <c r="J191" i="18"/>
  <c r="N191" i="18" s="1"/>
  <c r="U190" i="18"/>
  <c r="T190" i="18"/>
  <c r="R190" i="18"/>
  <c r="Q190" i="18"/>
  <c r="P190" i="18"/>
  <c r="N190" i="18"/>
  <c r="J190" i="18"/>
  <c r="O190" i="18" s="1"/>
  <c r="S189" i="18"/>
  <c r="R189" i="18"/>
  <c r="Q189" i="18"/>
  <c r="O189" i="18"/>
  <c r="J189" i="18"/>
  <c r="P189" i="18" s="1"/>
  <c r="D188" i="18"/>
  <c r="D187" i="18"/>
  <c r="C187" i="18"/>
  <c r="U186" i="18"/>
  <c r="Q186" i="18"/>
  <c r="P186" i="18"/>
  <c r="O186" i="18"/>
  <c r="N186" i="18"/>
  <c r="M186" i="18"/>
  <c r="L186" i="18"/>
  <c r="K186" i="18"/>
  <c r="J186" i="18"/>
  <c r="E185" i="18"/>
  <c r="D185" i="18"/>
  <c r="T184" i="18"/>
  <c r="S184" i="18"/>
  <c r="Q184" i="18"/>
  <c r="P184" i="18"/>
  <c r="O184" i="18"/>
  <c r="M184" i="18"/>
  <c r="L184" i="18"/>
  <c r="J184" i="18"/>
  <c r="N184" i="18" s="1"/>
  <c r="U183" i="18"/>
  <c r="T183" i="18"/>
  <c r="S183" i="18"/>
  <c r="R183" i="18"/>
  <c r="Q183" i="18"/>
  <c r="P183" i="18"/>
  <c r="N183" i="18"/>
  <c r="M183" i="18"/>
  <c r="J183" i="18"/>
  <c r="O183" i="18" s="1"/>
  <c r="U182" i="18"/>
  <c r="S182" i="18"/>
  <c r="R182" i="18"/>
  <c r="Q182" i="18"/>
  <c r="O182" i="18"/>
  <c r="N182" i="18"/>
  <c r="J182" i="18"/>
  <c r="P182" i="18" s="1"/>
  <c r="T181" i="18"/>
  <c r="S181" i="18"/>
  <c r="R181" i="18"/>
  <c r="P181" i="18"/>
  <c r="O181" i="18"/>
  <c r="J181" i="18"/>
  <c r="Q181" i="18" s="1"/>
  <c r="U180" i="18"/>
  <c r="T180" i="18"/>
  <c r="S180" i="18"/>
  <c r="Q180" i="18"/>
  <c r="P180" i="18"/>
  <c r="L180" i="18"/>
  <c r="K180" i="18"/>
  <c r="J180" i="18"/>
  <c r="R180" i="18" s="1"/>
  <c r="U179" i="18"/>
  <c r="T179" i="18"/>
  <c r="R179" i="18"/>
  <c r="Q179" i="18"/>
  <c r="J179" i="18"/>
  <c r="S179" i="18" s="1"/>
  <c r="J178" i="18"/>
  <c r="J177" i="18"/>
  <c r="U176" i="18"/>
  <c r="T176" i="18"/>
  <c r="O176" i="18"/>
  <c r="M176" i="18"/>
  <c r="L176" i="18"/>
  <c r="K176" i="18"/>
  <c r="J176" i="18"/>
  <c r="J175" i="18"/>
  <c r="N174" i="18"/>
  <c r="J174" i="18"/>
  <c r="P173" i="18"/>
  <c r="O173" i="18"/>
  <c r="N173" i="18"/>
  <c r="L173" i="18"/>
  <c r="K173" i="18"/>
  <c r="J173" i="18"/>
  <c r="M173" i="18" s="1"/>
  <c r="Q172" i="18"/>
  <c r="P172" i="18"/>
  <c r="O172" i="18"/>
  <c r="M172" i="18"/>
  <c r="L172" i="18"/>
  <c r="J172" i="18"/>
  <c r="N172" i="18" s="1"/>
  <c r="R171" i="18"/>
  <c r="Q171" i="18"/>
  <c r="P171" i="18"/>
  <c r="N171" i="18"/>
  <c r="M171" i="18"/>
  <c r="J171" i="18"/>
  <c r="O171" i="18" s="1"/>
  <c r="D170" i="18"/>
  <c r="D169" i="18"/>
  <c r="C169" i="18"/>
  <c r="J168" i="18"/>
  <c r="E167" i="18"/>
  <c r="D167" i="18"/>
  <c r="R166" i="18"/>
  <c r="P166" i="18"/>
  <c r="O166" i="18"/>
  <c r="N166" i="18"/>
  <c r="L166" i="18"/>
  <c r="K166" i="18"/>
  <c r="J166" i="18"/>
  <c r="M166" i="18" s="1"/>
  <c r="S165" i="18"/>
  <c r="Q165" i="18"/>
  <c r="P165" i="18"/>
  <c r="O165" i="18"/>
  <c r="M165" i="18"/>
  <c r="L165" i="18"/>
  <c r="J165" i="18"/>
  <c r="N165" i="18" s="1"/>
  <c r="R164" i="18"/>
  <c r="Q164" i="18"/>
  <c r="P164" i="18"/>
  <c r="N164" i="18"/>
  <c r="M164" i="18"/>
  <c r="J164" i="18"/>
  <c r="O164" i="18" s="1"/>
  <c r="S163" i="18"/>
  <c r="R163" i="18"/>
  <c r="Q163" i="18"/>
  <c r="O163" i="18"/>
  <c r="N163" i="18"/>
  <c r="J163" i="18"/>
  <c r="P163" i="18" s="1"/>
  <c r="T162" i="18"/>
  <c r="S162" i="18"/>
  <c r="R162" i="18"/>
  <c r="P162" i="18"/>
  <c r="O162" i="18"/>
  <c r="J162" i="18"/>
  <c r="Q162" i="18" s="1"/>
  <c r="U161" i="18"/>
  <c r="T161" i="18"/>
  <c r="S161" i="18"/>
  <c r="Q161" i="18"/>
  <c r="P161" i="18"/>
  <c r="K161" i="18"/>
  <c r="J161" i="18"/>
  <c r="R161" i="18" s="1"/>
  <c r="J160" i="18"/>
  <c r="K159" i="18"/>
  <c r="J159" i="18"/>
  <c r="J158" i="18"/>
  <c r="U157" i="18"/>
  <c r="T157" i="18"/>
  <c r="M157" i="18"/>
  <c r="L157" i="18"/>
  <c r="K157" i="18"/>
  <c r="J157" i="18"/>
  <c r="D156" i="18"/>
  <c r="P155" i="18"/>
  <c r="O155" i="18"/>
  <c r="N155" i="18"/>
  <c r="L155" i="18"/>
  <c r="K155" i="18"/>
  <c r="J155" i="18"/>
  <c r="M155" i="18" s="1"/>
  <c r="D154" i="18"/>
  <c r="C153" i="18"/>
  <c r="U152" i="18"/>
  <c r="T152" i="18"/>
  <c r="J152" i="18"/>
  <c r="E151" i="18"/>
  <c r="D151" i="18"/>
  <c r="D150" i="18"/>
  <c r="C150" i="18"/>
  <c r="Q149" i="18"/>
  <c r="P149" i="18"/>
  <c r="O149" i="18"/>
  <c r="M149" i="18"/>
  <c r="L149" i="18"/>
  <c r="J149" i="18"/>
  <c r="N149" i="18" s="1"/>
  <c r="R148" i="18"/>
  <c r="Q148" i="18"/>
  <c r="P148" i="18"/>
  <c r="N148" i="18"/>
  <c r="M148" i="18"/>
  <c r="J148" i="18"/>
  <c r="O148" i="18" s="1"/>
  <c r="S147" i="18"/>
  <c r="R147" i="18"/>
  <c r="Q147" i="18"/>
  <c r="O147" i="18"/>
  <c r="N147" i="18"/>
  <c r="J147" i="18"/>
  <c r="P147" i="18" s="1"/>
  <c r="T146" i="18"/>
  <c r="S146" i="18"/>
  <c r="R146" i="18"/>
  <c r="P146" i="18"/>
  <c r="O146" i="18"/>
  <c r="J146" i="18"/>
  <c r="Q146" i="18" s="1"/>
  <c r="U145" i="18"/>
  <c r="T145" i="18"/>
  <c r="S145" i="18"/>
  <c r="Q145" i="18"/>
  <c r="P145" i="18"/>
  <c r="J145" i="18"/>
  <c r="R145" i="18" s="1"/>
  <c r="U144" i="18"/>
  <c r="T144" i="18"/>
  <c r="R144" i="18"/>
  <c r="Q144" i="18"/>
  <c r="J144" i="18"/>
  <c r="U143" i="18"/>
  <c r="S143" i="18"/>
  <c r="J143" i="18"/>
  <c r="T142" i="18"/>
  <c r="S142" i="18"/>
  <c r="L142" i="18"/>
  <c r="K142" i="18"/>
  <c r="J142" i="18"/>
  <c r="U141" i="18"/>
  <c r="T141" i="18"/>
  <c r="M141" i="18"/>
  <c r="L141" i="18"/>
  <c r="K141" i="18"/>
  <c r="J141" i="18"/>
  <c r="U140" i="18"/>
  <c r="N140" i="18"/>
  <c r="M140" i="18"/>
  <c r="L140" i="18"/>
  <c r="J140" i="18"/>
  <c r="O139" i="18"/>
  <c r="N139" i="18"/>
  <c r="J139" i="18"/>
  <c r="D138" i="18"/>
  <c r="D137" i="18" s="1"/>
  <c r="C137" i="18"/>
  <c r="U136" i="18"/>
  <c r="T136" i="18"/>
  <c r="S136" i="18"/>
  <c r="Q136" i="18"/>
  <c r="P136" i="18"/>
  <c r="J136" i="18"/>
  <c r="R136" i="18" s="1"/>
  <c r="D135" i="18"/>
  <c r="J134" i="18"/>
  <c r="U133" i="18"/>
  <c r="T133" i="18"/>
  <c r="M133" i="18"/>
  <c r="L133" i="18"/>
  <c r="K133" i="18"/>
  <c r="J133" i="18"/>
  <c r="J132" i="18"/>
  <c r="D131" i="18"/>
  <c r="Q130" i="18"/>
  <c r="P130" i="18"/>
  <c r="O130" i="18"/>
  <c r="M130" i="18"/>
  <c r="L130" i="18"/>
  <c r="J130" i="18"/>
  <c r="N130" i="18" s="1"/>
  <c r="R129" i="18"/>
  <c r="Q129" i="18"/>
  <c r="P129" i="18"/>
  <c r="N129" i="18"/>
  <c r="M129" i="18"/>
  <c r="K129" i="18"/>
  <c r="J129" i="18"/>
  <c r="O129" i="18" s="1"/>
  <c r="S128" i="18"/>
  <c r="R128" i="18"/>
  <c r="Q128" i="18"/>
  <c r="O128" i="18"/>
  <c r="N128" i="18"/>
  <c r="J128" i="18"/>
  <c r="P128" i="18" s="1"/>
  <c r="T127" i="18"/>
  <c r="S127" i="18"/>
  <c r="R127" i="18"/>
  <c r="P127" i="18"/>
  <c r="O127" i="18"/>
  <c r="J127" i="18"/>
  <c r="Q127" i="18" s="1"/>
  <c r="U126" i="18"/>
  <c r="T126" i="18"/>
  <c r="S126" i="18"/>
  <c r="Q126" i="18"/>
  <c r="P126" i="18"/>
  <c r="J126" i="18"/>
  <c r="R126" i="18" s="1"/>
  <c r="J125" i="18"/>
  <c r="U124" i="18"/>
  <c r="S124" i="18"/>
  <c r="R124" i="18"/>
  <c r="K124" i="18"/>
  <c r="J124" i="18"/>
  <c r="J123" i="18"/>
  <c r="U122" i="18"/>
  <c r="T122" i="18"/>
  <c r="M122" i="18"/>
  <c r="L122" i="18"/>
  <c r="K122" i="18"/>
  <c r="J122" i="18"/>
  <c r="J121" i="18"/>
  <c r="O120" i="18"/>
  <c r="M120" i="18"/>
  <c r="K120" i="18"/>
  <c r="J120" i="18"/>
  <c r="P119" i="18"/>
  <c r="O119" i="18"/>
  <c r="N119" i="18"/>
  <c r="L119" i="18"/>
  <c r="K119" i="18"/>
  <c r="J119" i="18"/>
  <c r="M119" i="18" s="1"/>
  <c r="Q118" i="18"/>
  <c r="P118" i="18"/>
  <c r="O118" i="18"/>
  <c r="M118" i="18"/>
  <c r="L118" i="18"/>
  <c r="J118" i="18"/>
  <c r="N118" i="18" s="1"/>
  <c r="R117" i="18"/>
  <c r="Q117" i="18"/>
  <c r="P117" i="18"/>
  <c r="N117" i="18"/>
  <c r="M117" i="18"/>
  <c r="J117" i="18"/>
  <c r="O117" i="18" s="1"/>
  <c r="S116" i="18"/>
  <c r="R116" i="18"/>
  <c r="Q116" i="18"/>
  <c r="O116" i="18"/>
  <c r="N116" i="18"/>
  <c r="J116" i="18"/>
  <c r="P116" i="18" s="1"/>
  <c r="T115" i="18"/>
  <c r="S115" i="18"/>
  <c r="R115" i="18"/>
  <c r="Q115" i="18"/>
  <c r="O115" i="18"/>
  <c r="N115" i="18"/>
  <c r="M115" i="18"/>
  <c r="J115" i="18"/>
  <c r="P115" i="18" s="1"/>
  <c r="U114" i="18"/>
  <c r="T114" i="18"/>
  <c r="S114" i="18"/>
  <c r="R114" i="18"/>
  <c r="P114" i="18"/>
  <c r="O114" i="18"/>
  <c r="N114" i="18"/>
  <c r="L114" i="18"/>
  <c r="K114" i="18"/>
  <c r="J114" i="18"/>
  <c r="M114" i="18" s="1"/>
  <c r="T113" i="18"/>
  <c r="S113" i="18"/>
  <c r="Q113" i="18"/>
  <c r="P113" i="18"/>
  <c r="O113" i="18"/>
  <c r="J113" i="18"/>
  <c r="N113" i="18" s="1"/>
  <c r="D112" i="18"/>
  <c r="D111" i="18" s="1"/>
  <c r="C111" i="18"/>
  <c r="U110" i="18"/>
  <c r="J110" i="18"/>
  <c r="J109" i="18"/>
  <c r="D108" i="18"/>
  <c r="T107" i="18"/>
  <c r="R107" i="18"/>
  <c r="Q107" i="18"/>
  <c r="O107" i="18"/>
  <c r="N107" i="18"/>
  <c r="M107" i="18"/>
  <c r="J107" i="18"/>
  <c r="L107" i="18" s="1"/>
  <c r="S106" i="18"/>
  <c r="R106" i="18"/>
  <c r="P106" i="18"/>
  <c r="O106" i="18"/>
  <c r="N106" i="18"/>
  <c r="J106" i="18"/>
  <c r="M106" i="18" s="1"/>
  <c r="T105" i="18"/>
  <c r="S105" i="18"/>
  <c r="Q105" i="18"/>
  <c r="P105" i="18"/>
  <c r="O105" i="18"/>
  <c r="J105" i="18"/>
  <c r="N105" i="18" s="1"/>
  <c r="U104" i="18"/>
  <c r="T104" i="18"/>
  <c r="R104" i="18"/>
  <c r="Q104" i="18"/>
  <c r="P104" i="18"/>
  <c r="J104" i="18"/>
  <c r="O104" i="18" s="1"/>
  <c r="S103" i="18"/>
  <c r="R103" i="18"/>
  <c r="Q103" i="18"/>
  <c r="J103" i="18"/>
  <c r="P103" i="18" s="1"/>
  <c r="T102" i="18"/>
  <c r="S102" i="18"/>
  <c r="R102" i="18"/>
  <c r="K102" i="18"/>
  <c r="J102" i="18"/>
  <c r="Q102" i="18" s="1"/>
  <c r="U101" i="18"/>
  <c r="T101" i="18"/>
  <c r="S101" i="18"/>
  <c r="L101" i="18"/>
  <c r="J101" i="18"/>
  <c r="R101" i="18" s="1"/>
  <c r="U100" i="18"/>
  <c r="J100" i="18"/>
  <c r="J99" i="18"/>
  <c r="J98" i="18"/>
  <c r="P97" i="18"/>
  <c r="M97" i="18"/>
  <c r="L97" i="18"/>
  <c r="K97" i="18"/>
  <c r="J97" i="18"/>
  <c r="Q96" i="18"/>
  <c r="N96" i="18"/>
  <c r="M96" i="18"/>
  <c r="L96" i="18"/>
  <c r="J96" i="18"/>
  <c r="K96" i="18" s="1"/>
  <c r="D95" i="18"/>
  <c r="D94" i="18" s="1"/>
  <c r="C94" i="18"/>
  <c r="T93" i="18"/>
  <c r="S93" i="18"/>
  <c r="R93" i="18"/>
  <c r="N93" i="18"/>
  <c r="K93" i="18"/>
  <c r="J93" i="18"/>
  <c r="Q93" i="18" s="1"/>
  <c r="E92" i="18"/>
  <c r="D92" i="18"/>
  <c r="J91" i="18"/>
  <c r="P90" i="18"/>
  <c r="M90" i="18"/>
  <c r="L90" i="18"/>
  <c r="K90" i="18"/>
  <c r="J90" i="18"/>
  <c r="Q89" i="18"/>
  <c r="N89" i="18"/>
  <c r="M89" i="18"/>
  <c r="L89" i="18"/>
  <c r="J89" i="18"/>
  <c r="K89" i="18" s="1"/>
  <c r="R88" i="18"/>
  <c r="O88" i="18"/>
  <c r="N88" i="18"/>
  <c r="M88" i="18"/>
  <c r="J88" i="18"/>
  <c r="L88" i="18" s="1"/>
  <c r="S87" i="18"/>
  <c r="P87" i="18"/>
  <c r="O87" i="18"/>
  <c r="N87" i="18"/>
  <c r="K87" i="18"/>
  <c r="J87" i="18"/>
  <c r="M87" i="18" s="1"/>
  <c r="T86" i="18"/>
  <c r="Q86" i="18"/>
  <c r="P86" i="18"/>
  <c r="O86" i="18"/>
  <c r="L86" i="18"/>
  <c r="J86" i="18"/>
  <c r="N86" i="18" s="1"/>
  <c r="U85" i="18"/>
  <c r="R85" i="18"/>
  <c r="Q85" i="18"/>
  <c r="P85" i="18"/>
  <c r="M85" i="18"/>
  <c r="K85" i="18"/>
  <c r="J85" i="18"/>
  <c r="O85" i="18" s="1"/>
  <c r="S84" i="18"/>
  <c r="R84" i="18"/>
  <c r="Q84" i="18"/>
  <c r="J84" i="18"/>
  <c r="P84" i="18" s="1"/>
  <c r="T83" i="18"/>
  <c r="S83" i="18"/>
  <c r="R83" i="18"/>
  <c r="K83" i="18"/>
  <c r="J83" i="18"/>
  <c r="Q83" i="18" s="1"/>
  <c r="D82" i="18"/>
  <c r="J81" i="18"/>
  <c r="L80" i="18"/>
  <c r="J80" i="18"/>
  <c r="P79" i="18"/>
  <c r="M79" i="18"/>
  <c r="L79" i="18"/>
  <c r="K79" i="18"/>
  <c r="J79" i="18"/>
  <c r="Q78" i="18"/>
  <c r="N78" i="18"/>
  <c r="M78" i="18"/>
  <c r="L78" i="18"/>
  <c r="J78" i="18"/>
  <c r="K78" i="18" s="1"/>
  <c r="R77" i="18"/>
  <c r="O77" i="18"/>
  <c r="N77" i="18"/>
  <c r="M77" i="18"/>
  <c r="J77" i="18"/>
  <c r="L77" i="18" s="1"/>
  <c r="P76" i="18"/>
  <c r="O76" i="18"/>
  <c r="N76" i="18"/>
  <c r="J76" i="18"/>
  <c r="M76" i="18" s="1"/>
  <c r="Q75" i="18"/>
  <c r="P75" i="18"/>
  <c r="O75" i="18"/>
  <c r="J75" i="18"/>
  <c r="N75" i="18" s="1"/>
  <c r="R74" i="18"/>
  <c r="Q74" i="18"/>
  <c r="P74" i="18"/>
  <c r="K74" i="18"/>
  <c r="J74" i="18"/>
  <c r="O74" i="18" s="1"/>
  <c r="S73" i="18"/>
  <c r="R73" i="18"/>
  <c r="Q73" i="18"/>
  <c r="J73" i="18"/>
  <c r="P73" i="18" s="1"/>
  <c r="T72" i="18"/>
  <c r="S72" i="18"/>
  <c r="R72" i="18"/>
  <c r="J72" i="18"/>
  <c r="Q72" i="18" s="1"/>
  <c r="U71" i="18"/>
  <c r="T71" i="18"/>
  <c r="S71" i="18"/>
  <c r="J71" i="18"/>
  <c r="R71" i="18" s="1"/>
  <c r="J70" i="18"/>
  <c r="U69" i="18"/>
  <c r="J69" i="18"/>
  <c r="J68" i="18"/>
  <c r="M67" i="18"/>
  <c r="L67" i="18"/>
  <c r="K67" i="18"/>
  <c r="J67" i="18"/>
  <c r="N66" i="18"/>
  <c r="M66" i="18"/>
  <c r="L66" i="18"/>
  <c r="K66" i="18"/>
  <c r="J66" i="18"/>
  <c r="O65" i="18"/>
  <c r="N65" i="18"/>
  <c r="M65" i="18"/>
  <c r="L65" i="18"/>
  <c r="J65" i="18"/>
  <c r="K65" i="18" s="1"/>
  <c r="P64" i="18"/>
  <c r="O64" i="18"/>
  <c r="N64" i="18"/>
  <c r="J64" i="18"/>
  <c r="M64" i="18" s="1"/>
  <c r="Q63" i="18"/>
  <c r="P63" i="18"/>
  <c r="O63" i="18"/>
  <c r="J63" i="18"/>
  <c r="N63" i="18" s="1"/>
  <c r="R62" i="18"/>
  <c r="Q62" i="18"/>
  <c r="P62" i="18"/>
  <c r="J62" i="18"/>
  <c r="O62" i="18" s="1"/>
  <c r="S61" i="18"/>
  <c r="R61" i="18"/>
  <c r="Q61" i="18"/>
  <c r="J61" i="18"/>
  <c r="P61" i="18" s="1"/>
  <c r="T60" i="18"/>
  <c r="S60" i="18"/>
  <c r="R60" i="18"/>
  <c r="J60" i="18"/>
  <c r="Q60" i="18" s="1"/>
  <c r="D59" i="18"/>
  <c r="D58" i="18"/>
  <c r="O57" i="18"/>
  <c r="M57" i="18"/>
  <c r="L57" i="18"/>
  <c r="K57" i="18"/>
  <c r="J57" i="18"/>
  <c r="N56" i="18"/>
  <c r="M56" i="18"/>
  <c r="L56" i="18"/>
  <c r="J56" i="18"/>
  <c r="K56" i="18" s="1"/>
  <c r="D55" i="18"/>
  <c r="Q54" i="18"/>
  <c r="P54" i="18"/>
  <c r="O54" i="18"/>
  <c r="K54" i="18"/>
  <c r="J54" i="18"/>
  <c r="N54" i="18" s="1"/>
  <c r="R53" i="18"/>
  <c r="Q53" i="18"/>
  <c r="P53" i="18"/>
  <c r="L53" i="18"/>
  <c r="J53" i="18"/>
  <c r="O53" i="18" s="1"/>
  <c r="S52" i="18"/>
  <c r="R52" i="18"/>
  <c r="Q52" i="18"/>
  <c r="J52" i="18"/>
  <c r="P52" i="18" s="1"/>
  <c r="T51" i="18"/>
  <c r="S51" i="18"/>
  <c r="R51" i="18"/>
  <c r="J51" i="18"/>
  <c r="Q51" i="18" s="1"/>
  <c r="U50" i="18"/>
  <c r="T50" i="18"/>
  <c r="S50" i="18"/>
  <c r="J50" i="18"/>
  <c r="R50" i="18" s="1"/>
  <c r="T49" i="18"/>
  <c r="J49" i="18"/>
  <c r="J48" i="18"/>
  <c r="K47" i="18"/>
  <c r="J47" i="18"/>
  <c r="M46" i="18"/>
  <c r="L46" i="18"/>
  <c r="K46" i="18"/>
  <c r="J46" i="18"/>
  <c r="N45" i="18"/>
  <c r="M45" i="18"/>
  <c r="L45" i="18"/>
  <c r="J45" i="18"/>
  <c r="K45" i="18" s="1"/>
  <c r="O44" i="18"/>
  <c r="N44" i="18"/>
  <c r="M44" i="18"/>
  <c r="J44" i="18"/>
  <c r="L44" i="18" s="1"/>
  <c r="P43" i="18"/>
  <c r="O43" i="18"/>
  <c r="N43" i="18"/>
  <c r="K43" i="18"/>
  <c r="J43" i="18"/>
  <c r="M43" i="18" s="1"/>
  <c r="Q42" i="18"/>
  <c r="P42" i="18"/>
  <c r="O42" i="18"/>
  <c r="J42" i="18"/>
  <c r="N42" i="18" s="1"/>
  <c r="R41" i="18"/>
  <c r="Q41" i="18"/>
  <c r="P41" i="18"/>
  <c r="J41" i="18"/>
  <c r="O41" i="18" s="1"/>
  <c r="S40" i="18"/>
  <c r="R40" i="18"/>
  <c r="Q40" i="18"/>
  <c r="J40" i="18"/>
  <c r="P40" i="18" s="1"/>
  <c r="D39" i="18"/>
  <c r="D38" i="18"/>
  <c r="C38" i="18"/>
  <c r="P37" i="18"/>
  <c r="O37" i="18"/>
  <c r="N37" i="18"/>
  <c r="M37" i="18"/>
  <c r="L37" i="18"/>
  <c r="K37" i="18"/>
  <c r="J37" i="18"/>
  <c r="D36" i="18"/>
  <c r="P35" i="18"/>
  <c r="O35" i="18"/>
  <c r="N35" i="18"/>
  <c r="J35" i="18"/>
  <c r="M35" i="18" s="1"/>
  <c r="Q34" i="18"/>
  <c r="P34" i="18"/>
  <c r="O34" i="18"/>
  <c r="J34" i="18"/>
  <c r="N34" i="18" s="1"/>
  <c r="R33" i="18"/>
  <c r="Q33" i="18"/>
  <c r="P33" i="18"/>
  <c r="J33" i="18"/>
  <c r="O33" i="18" s="1"/>
  <c r="S32" i="18"/>
  <c r="R32" i="18"/>
  <c r="Q32" i="18"/>
  <c r="J32" i="18"/>
  <c r="P32" i="18" s="1"/>
  <c r="D31" i="18"/>
  <c r="J30" i="18"/>
  <c r="U29" i="18"/>
  <c r="K29" i="18"/>
  <c r="J29" i="18"/>
  <c r="L28" i="18"/>
  <c r="K28" i="18"/>
  <c r="J28" i="18"/>
  <c r="J27" i="18"/>
  <c r="J26" i="18"/>
  <c r="U26" i="18" s="1"/>
  <c r="Q25" i="18"/>
  <c r="P25" i="18"/>
  <c r="O25" i="18"/>
  <c r="M25" i="18"/>
  <c r="L25" i="18"/>
  <c r="K25" i="18"/>
  <c r="J25" i="18"/>
  <c r="R24" i="18"/>
  <c r="Q24" i="18"/>
  <c r="P24" i="18"/>
  <c r="N24" i="18"/>
  <c r="M24" i="18"/>
  <c r="L24" i="18"/>
  <c r="J24" i="18"/>
  <c r="S23" i="18"/>
  <c r="R23" i="18"/>
  <c r="Q23" i="18"/>
  <c r="O23" i="18"/>
  <c r="N23" i="18"/>
  <c r="M23" i="18"/>
  <c r="J23" i="18"/>
  <c r="T22" i="18"/>
  <c r="S22" i="18"/>
  <c r="R22" i="18"/>
  <c r="P22" i="18"/>
  <c r="O22" i="18"/>
  <c r="N22" i="18"/>
  <c r="J22" i="18"/>
  <c r="U21" i="18"/>
  <c r="T21" i="18"/>
  <c r="S21" i="18"/>
  <c r="Q21" i="18"/>
  <c r="P21" i="18"/>
  <c r="O21" i="18"/>
  <c r="J21" i="18"/>
  <c r="R20" i="18"/>
  <c r="Q20" i="18"/>
  <c r="P20" i="18"/>
  <c r="J20" i="18"/>
  <c r="O20" i="18" s="1"/>
  <c r="U19" i="18"/>
  <c r="S19" i="18"/>
  <c r="R19" i="18"/>
  <c r="Q19" i="18"/>
  <c r="K19" i="18"/>
  <c r="J19" i="18"/>
  <c r="T18" i="18"/>
  <c r="S18" i="18"/>
  <c r="R18" i="18"/>
  <c r="L18" i="18"/>
  <c r="K18" i="18"/>
  <c r="J18" i="18"/>
  <c r="U17" i="18"/>
  <c r="T17" i="18"/>
  <c r="S17" i="18"/>
  <c r="M17" i="18"/>
  <c r="L17" i="18"/>
  <c r="K17" i="18"/>
  <c r="J17" i="18"/>
  <c r="U16" i="18"/>
  <c r="T16" i="18"/>
  <c r="N16" i="18"/>
  <c r="M16" i="18"/>
  <c r="L16" i="18"/>
  <c r="J16" i="18"/>
  <c r="U15" i="18"/>
  <c r="O15" i="18"/>
  <c r="N15" i="18"/>
  <c r="M15" i="18"/>
  <c r="K15" i="18"/>
  <c r="J15" i="18"/>
  <c r="P14" i="18"/>
  <c r="O14" i="18"/>
  <c r="N14" i="18"/>
  <c r="L14" i="18"/>
  <c r="K14" i="18"/>
  <c r="J14" i="18"/>
  <c r="Q13" i="18"/>
  <c r="P13" i="18"/>
  <c r="O13" i="18"/>
  <c r="M13" i="18"/>
  <c r="L13" i="18"/>
  <c r="K13" i="18"/>
  <c r="J13" i="18"/>
  <c r="M27" i="18" s="1"/>
  <c r="R12" i="18"/>
  <c r="Q12" i="18"/>
  <c r="P12" i="18"/>
  <c r="N12" i="18"/>
  <c r="M12" i="18"/>
  <c r="L12" i="18"/>
  <c r="K12" i="18"/>
  <c r="J12" i="18"/>
  <c r="S11" i="18"/>
  <c r="R11" i="18"/>
  <c r="Q11" i="18"/>
  <c r="O11" i="18"/>
  <c r="N11" i="18"/>
  <c r="M11" i="18"/>
  <c r="J11" i="18"/>
  <c r="L11" i="18" s="1"/>
  <c r="D10" i="18"/>
  <c r="D9" i="18"/>
  <c r="C9" i="18"/>
  <c r="N73" i="19" l="1"/>
  <c r="O84" i="19"/>
  <c r="O247" i="19"/>
  <c r="Z18" i="19"/>
  <c r="Y21" i="19"/>
  <c r="W28" i="19"/>
  <c r="AB29" i="19"/>
  <c r="X31" i="19"/>
  <c r="Z32" i="19"/>
  <c r="AA33" i="19"/>
  <c r="N46" i="19"/>
  <c r="AC46" i="19" s="1"/>
  <c r="O50" i="19"/>
  <c r="AC50" i="19" s="1"/>
  <c r="X66" i="19"/>
  <c r="O69" i="19"/>
  <c r="W77" i="19"/>
  <c r="V79" i="19"/>
  <c r="W84" i="19"/>
  <c r="Y108" i="19"/>
  <c r="N132" i="19"/>
  <c r="O156" i="19"/>
  <c r="N179" i="19"/>
  <c r="AC179" i="19" s="1"/>
  <c r="V185" i="19"/>
  <c r="X186" i="19"/>
  <c r="AC186" i="19" s="1"/>
  <c r="Y191" i="19"/>
  <c r="O214" i="19"/>
  <c r="O270" i="19"/>
  <c r="V271" i="19"/>
  <c r="O277" i="19"/>
  <c r="Z285" i="19"/>
  <c r="V21" i="19"/>
  <c r="N200" i="19"/>
  <c r="AA18" i="19"/>
  <c r="Z21" i="19"/>
  <c r="Y31" i="19"/>
  <c r="AA32" i="19"/>
  <c r="AB33" i="19"/>
  <c r="N41" i="19"/>
  <c r="Y66" i="19"/>
  <c r="N71" i="19"/>
  <c r="X77" i="19"/>
  <c r="W79" i="19"/>
  <c r="X84" i="19"/>
  <c r="O94" i="19"/>
  <c r="O102" i="19"/>
  <c r="AC102" i="19" s="1"/>
  <c r="Z108" i="19"/>
  <c r="O144" i="19"/>
  <c r="O153" i="19"/>
  <c r="W185" i="19"/>
  <c r="Y186" i="19"/>
  <c r="AA191" i="19"/>
  <c r="D207" i="19"/>
  <c r="G207" i="19"/>
  <c r="O222" i="19"/>
  <c r="N265" i="19"/>
  <c r="W271" i="19"/>
  <c r="AA285" i="19"/>
  <c r="O66" i="19"/>
  <c r="N118" i="19"/>
  <c r="AC118" i="19" s="1"/>
  <c r="O140" i="19"/>
  <c r="AB18" i="19"/>
  <c r="W20" i="19"/>
  <c r="AA21" i="19"/>
  <c r="N24" i="19"/>
  <c r="Z31" i="19"/>
  <c r="AB32" i="19"/>
  <c r="AA66" i="19"/>
  <c r="X79" i="19"/>
  <c r="Y84" i="19"/>
  <c r="AB108" i="19"/>
  <c r="X185" i="19"/>
  <c r="AA186" i="19"/>
  <c r="O190" i="19"/>
  <c r="AC190" i="19" s="1"/>
  <c r="O259" i="19"/>
  <c r="AC259" i="19" s="1"/>
  <c r="V270" i="19"/>
  <c r="X271" i="19"/>
  <c r="N56" i="19"/>
  <c r="N79" i="19"/>
  <c r="N137" i="19"/>
  <c r="X20" i="19"/>
  <c r="AB21" i="19"/>
  <c r="O24" i="19"/>
  <c r="AC24" i="19" s="1"/>
  <c r="V30" i="19"/>
  <c r="AA31" i="19"/>
  <c r="N34" i="19"/>
  <c r="AB37" i="19"/>
  <c r="U41" i="19"/>
  <c r="O44" i="19"/>
  <c r="N51" i="19"/>
  <c r="N61" i="19"/>
  <c r="Z77" i="19"/>
  <c r="Z79" i="19"/>
  <c r="Z84" i="19"/>
  <c r="O91" i="19"/>
  <c r="AC91" i="19" s="1"/>
  <c r="N160" i="19"/>
  <c r="O167" i="19"/>
  <c r="AC167" i="19" s="1"/>
  <c r="Y185" i="19"/>
  <c r="V199" i="19"/>
  <c r="V214" i="19"/>
  <c r="W270" i="19"/>
  <c r="Z271" i="19"/>
  <c r="U18" i="19"/>
  <c r="O182" i="19"/>
  <c r="AC182" i="19" s="1"/>
  <c r="Y20" i="19"/>
  <c r="AB28" i="19"/>
  <c r="X30" i="19"/>
  <c r="AB31" i="19"/>
  <c r="O33" i="19"/>
  <c r="N67" i="19"/>
  <c r="AB77" i="19"/>
  <c r="AA79" i="19"/>
  <c r="AA84" i="19"/>
  <c r="O109" i="19"/>
  <c r="G115" i="19"/>
  <c r="N126" i="19"/>
  <c r="AC126" i="19" s="1"/>
  <c r="D115" i="19"/>
  <c r="V144" i="19"/>
  <c r="O170" i="19"/>
  <c r="O173" i="19"/>
  <c r="AC173" i="19" s="1"/>
  <c r="Z185" i="19"/>
  <c r="U187" i="19"/>
  <c r="V187" i="19" s="1"/>
  <c r="W187" i="19" s="1"/>
  <c r="X187" i="19" s="1"/>
  <c r="Y187" i="19" s="1"/>
  <c r="Z187" i="19" s="1"/>
  <c r="AA187" i="19" s="1"/>
  <c r="AB187" i="19" s="1"/>
  <c r="W214" i="19"/>
  <c r="AA271" i="19"/>
  <c r="U21" i="19"/>
  <c r="N84" i="19"/>
  <c r="O185" i="19"/>
  <c r="AC185" i="19" s="1"/>
  <c r="N22" i="19"/>
  <c r="N27" i="19"/>
  <c r="AB79" i="19"/>
  <c r="AB185" i="19"/>
  <c r="AC272" i="19"/>
  <c r="N101" i="19"/>
  <c r="AC101" i="19" s="1"/>
  <c r="AC264" i="19"/>
  <c r="D13" i="19"/>
  <c r="O21" i="19"/>
  <c r="N25" i="19"/>
  <c r="O32" i="19"/>
  <c r="U33" i="19"/>
  <c r="AC48" i="19"/>
  <c r="O78" i="19"/>
  <c r="AC78" i="19" s="1"/>
  <c r="Y88" i="19"/>
  <c r="N96" i="19"/>
  <c r="N212" i="19"/>
  <c r="AC212" i="19" s="1"/>
  <c r="O235" i="19"/>
  <c r="N110" i="19"/>
  <c r="O121" i="19"/>
  <c r="N168" i="19"/>
  <c r="O178" i="19"/>
  <c r="N191" i="19"/>
  <c r="N253" i="19"/>
  <c r="AC253" i="19" s="1"/>
  <c r="N17" i="19"/>
  <c r="X18" i="19"/>
  <c r="AA19" i="19"/>
  <c r="W21" i="19"/>
  <c r="N26" i="19"/>
  <c r="Z29" i="19"/>
  <c r="U31" i="19"/>
  <c r="X32" i="19"/>
  <c r="Y33" i="19"/>
  <c r="O53" i="19"/>
  <c r="O60" i="19"/>
  <c r="V66" i="19"/>
  <c r="W108" i="19"/>
  <c r="AC108" i="19" s="1"/>
  <c r="N145" i="19"/>
  <c r="AC145" i="19" s="1"/>
  <c r="V186" i="19"/>
  <c r="W191" i="19"/>
  <c r="N215" i="19"/>
  <c r="AC215" i="19" s="1"/>
  <c r="N224" i="19"/>
  <c r="N227" i="19"/>
  <c r="AC227" i="19" s="1"/>
  <c r="O233" i="19"/>
  <c r="O240" i="19"/>
  <c r="AC240" i="19" s="1"/>
  <c r="D250" i="19"/>
  <c r="N267" i="19"/>
  <c r="O271" i="19"/>
  <c r="Z283" i="19"/>
  <c r="X285" i="19"/>
  <c r="V18" i="19"/>
  <c r="Y15" i="19"/>
  <c r="Y18" i="19"/>
  <c r="AB19" i="19"/>
  <c r="O23" i="19"/>
  <c r="O26" i="19"/>
  <c r="AA29" i="19"/>
  <c r="W31" i="19"/>
  <c r="Y32" i="19"/>
  <c r="D42" i="19"/>
  <c r="W66" i="19"/>
  <c r="X108" i="19"/>
  <c r="X191" i="19"/>
  <c r="E207" i="19"/>
  <c r="O227" i="19"/>
  <c r="N258" i="19"/>
  <c r="AB283" i="19"/>
  <c r="AC55" i="19"/>
  <c r="AC45" i="19"/>
  <c r="AC58" i="19"/>
  <c r="AC56" i="19"/>
  <c r="AC31" i="19"/>
  <c r="AC73" i="19"/>
  <c r="AB97" i="19"/>
  <c r="AC97" i="19"/>
  <c r="AC128" i="19"/>
  <c r="N103" i="19"/>
  <c r="O36" i="19"/>
  <c r="AC36" i="19" s="1"/>
  <c r="O15" i="19"/>
  <c r="N16" i="19"/>
  <c r="Z20" i="19"/>
  <c r="X22" i="19"/>
  <c r="W23" i="19"/>
  <c r="U25" i="19"/>
  <c r="O27" i="19"/>
  <c r="N28" i="19"/>
  <c r="AB30" i="19"/>
  <c r="X34" i="19"/>
  <c r="O37" i="19"/>
  <c r="N38" i="19"/>
  <c r="AC39" i="19"/>
  <c r="O52" i="19"/>
  <c r="N52" i="19"/>
  <c r="AC52" i="19" s="1"/>
  <c r="E62" i="19"/>
  <c r="E295" i="19" s="1"/>
  <c r="N72" i="19"/>
  <c r="AC72" i="19" s="1"/>
  <c r="O105" i="19"/>
  <c r="N105" i="19"/>
  <c r="N127" i="19"/>
  <c r="N133" i="19"/>
  <c r="AC133" i="19" s="1"/>
  <c r="AC174" i="19"/>
  <c r="N15" i="19"/>
  <c r="C295" i="19"/>
  <c r="AA20" i="19"/>
  <c r="Y22" i="19"/>
  <c r="X23" i="19"/>
  <c r="V25" i="19"/>
  <c r="O28" i="19"/>
  <c r="N29" i="19"/>
  <c r="Y34" i="19"/>
  <c r="O38" i="19"/>
  <c r="F62" i="19"/>
  <c r="F295" i="19" s="1"/>
  <c r="O72" i="19"/>
  <c r="O80" i="19"/>
  <c r="N80" i="19"/>
  <c r="AC81" i="19"/>
  <c r="O114" i="19"/>
  <c r="N114" i="19"/>
  <c r="O127" i="19"/>
  <c r="N129" i="19"/>
  <c r="O133" i="19"/>
  <c r="AC75" i="19"/>
  <c r="AC104" i="19"/>
  <c r="AC168" i="19"/>
  <c r="U15" i="19"/>
  <c r="O17" i="19"/>
  <c r="N18" i="19"/>
  <c r="AB20" i="19"/>
  <c r="Z22" i="19"/>
  <c r="Y23" i="19"/>
  <c r="W25" i="19"/>
  <c r="V26" i="19"/>
  <c r="U27" i="19"/>
  <c r="O29" i="19"/>
  <c r="N30" i="19"/>
  <c r="Z34" i="19"/>
  <c r="U37" i="19"/>
  <c r="Z41" i="19"/>
  <c r="O64" i="19"/>
  <c r="N64" i="19"/>
  <c r="Y74" i="19"/>
  <c r="X74" i="19"/>
  <c r="V74" i="19"/>
  <c r="O74" i="19"/>
  <c r="N74" i="19"/>
  <c r="AC96" i="19"/>
  <c r="AC95" i="19" s="1"/>
  <c r="O129" i="19"/>
  <c r="W137" i="19"/>
  <c r="X137" i="19" s="1"/>
  <c r="Y137" i="19" s="1"/>
  <c r="Z137" i="19" s="1"/>
  <c r="AA137" i="19" s="1"/>
  <c r="AB137" i="19" s="1"/>
  <c r="O147" i="19"/>
  <c r="AC147" i="19"/>
  <c r="AC183" i="19"/>
  <c r="N37" i="19"/>
  <c r="N57" i="19"/>
  <c r="O103" i="19"/>
  <c r="O123" i="19"/>
  <c r="AC123" i="19" s="1"/>
  <c r="N123" i="19"/>
  <c r="V15" i="19"/>
  <c r="U16" i="19"/>
  <c r="O18" i="19"/>
  <c r="N19" i="19"/>
  <c r="AA22" i="19"/>
  <c r="Z23" i="19"/>
  <c r="X25" i="19"/>
  <c r="W26" i="19"/>
  <c r="V27" i="19"/>
  <c r="U28" i="19"/>
  <c r="O30" i="19"/>
  <c r="N31" i="19"/>
  <c r="AC32" i="19"/>
  <c r="AA34" i="19"/>
  <c r="V37" i="19"/>
  <c r="AA41" i="19"/>
  <c r="AC44" i="19"/>
  <c r="N85" i="19"/>
  <c r="AC85" i="19" s="1"/>
  <c r="N147" i="19"/>
  <c r="Z166" i="19"/>
  <c r="Y166" i="19"/>
  <c r="W166" i="19"/>
  <c r="V166" i="19"/>
  <c r="O166" i="19"/>
  <c r="N166" i="19"/>
  <c r="AB166" i="19"/>
  <c r="AA166" i="19"/>
  <c r="X166" i="19"/>
  <c r="U23" i="19"/>
  <c r="AC87" i="19"/>
  <c r="W15" i="19"/>
  <c r="V16" i="19"/>
  <c r="U17" i="19"/>
  <c r="O19" i="19"/>
  <c r="N20" i="19"/>
  <c r="AA23" i="19"/>
  <c r="Y25" i="19"/>
  <c r="X26" i="19"/>
  <c r="W27" i="19"/>
  <c r="V28" i="19"/>
  <c r="U29" i="19"/>
  <c r="O31" i="19"/>
  <c r="N32" i="19"/>
  <c r="W37" i="19"/>
  <c r="AB41" i="19"/>
  <c r="W74" i="19"/>
  <c r="O85" i="19"/>
  <c r="O117" i="19"/>
  <c r="N117" i="19"/>
  <c r="AC117" i="19" s="1"/>
  <c r="O138" i="19"/>
  <c r="V23" i="19"/>
  <c r="AC125" i="19"/>
  <c r="X15" i="19"/>
  <c r="O20" i="19"/>
  <c r="N21" i="19"/>
  <c r="AC21" i="19" s="1"/>
  <c r="Z25" i="19"/>
  <c r="Y26" i="19"/>
  <c r="X27" i="19"/>
  <c r="U30" i="19"/>
  <c r="N33" i="19"/>
  <c r="AC33" i="19" s="1"/>
  <c r="X37" i="19"/>
  <c r="AB71" i="19"/>
  <c r="AA71" i="19"/>
  <c r="Y71" i="19"/>
  <c r="X71" i="19"/>
  <c r="W71" i="19"/>
  <c r="V71" i="19"/>
  <c r="Z74" i="19"/>
  <c r="O93" i="19"/>
  <c r="N93" i="19"/>
  <c r="O134" i="19"/>
  <c r="N134" i="19"/>
  <c r="N138" i="19"/>
  <c r="AA25" i="19"/>
  <c r="Y37" i="19"/>
  <c r="AC47" i="19"/>
  <c r="AC54" i="19"/>
  <c r="AC57" i="19"/>
  <c r="AB164" i="19"/>
  <c r="AA164" i="19"/>
  <c r="Y164" i="19"/>
  <c r="X164" i="19"/>
  <c r="W164" i="19"/>
  <c r="V164" i="19"/>
  <c r="Z164" i="19"/>
  <c r="O213" i="19"/>
  <c r="N213" i="19"/>
  <c r="AC213" i="19" s="1"/>
  <c r="U90" i="19"/>
  <c r="V90" i="19" s="1"/>
  <c r="W90" i="19" s="1"/>
  <c r="X90" i="19" s="1"/>
  <c r="Y90" i="19" s="1"/>
  <c r="Z90" i="19" s="1"/>
  <c r="AA90" i="19" s="1"/>
  <c r="AB90" i="19" s="1"/>
  <c r="AC90" i="19"/>
  <c r="U20" i="19"/>
  <c r="O22" i="19"/>
  <c r="N23" i="19"/>
  <c r="Z37" i="19"/>
  <c r="N47" i="19"/>
  <c r="N49" i="19"/>
  <c r="AC49" i="19" s="1"/>
  <c r="O71" i="19"/>
  <c r="AB74" i="19"/>
  <c r="W82" i="19"/>
  <c r="X82" i="19" s="1"/>
  <c r="Y82" i="19" s="1"/>
  <c r="Z82" i="19" s="1"/>
  <c r="AA82" i="19" s="1"/>
  <c r="AB82" i="19" s="1"/>
  <c r="AC106" i="19"/>
  <c r="N113" i="19"/>
  <c r="AC113" i="19" s="1"/>
  <c r="AC114" i="19"/>
  <c r="AC130" i="19"/>
  <c r="N164" i="19"/>
  <c r="AC193" i="19"/>
  <c r="O68" i="19"/>
  <c r="N68" i="19"/>
  <c r="O111" i="19"/>
  <c r="N111" i="19"/>
  <c r="AC111" i="19" s="1"/>
  <c r="O164" i="19"/>
  <c r="AC176" i="19"/>
  <c r="N230" i="19"/>
  <c r="AC230" i="19" s="1"/>
  <c r="Z66" i="19"/>
  <c r="V70" i="19"/>
  <c r="AC70" i="19" s="1"/>
  <c r="AA77" i="19"/>
  <c r="Y79" i="19"/>
  <c r="AB88" i="19"/>
  <c r="AA108" i="19"/>
  <c r="AC132" i="19"/>
  <c r="O151" i="19"/>
  <c r="N151" i="19"/>
  <c r="O184" i="19"/>
  <c r="N184" i="19"/>
  <c r="AC119" i="19"/>
  <c r="AB66" i="19"/>
  <c r="N76" i="19"/>
  <c r="AC76" i="19" s="1"/>
  <c r="N88" i="19"/>
  <c r="N107" i="19"/>
  <c r="AC107" i="19" s="1"/>
  <c r="N119" i="19"/>
  <c r="N146" i="19"/>
  <c r="N175" i="19"/>
  <c r="AC175" i="19" s="1"/>
  <c r="O177" i="19"/>
  <c r="N177" i="19"/>
  <c r="AC177" i="19" s="1"/>
  <c r="N192" i="19"/>
  <c r="AC192" i="19"/>
  <c r="AB228" i="19"/>
  <c r="Y228" i="19"/>
  <c r="X228" i="19"/>
  <c r="W228" i="19"/>
  <c r="V228" i="19"/>
  <c r="O228" i="19"/>
  <c r="N228" i="19"/>
  <c r="AA228" i="19"/>
  <c r="AC236" i="19"/>
  <c r="AC60" i="19"/>
  <c r="N65" i="19"/>
  <c r="AC65" i="19" s="1"/>
  <c r="AC66" i="19"/>
  <c r="N77" i="19"/>
  <c r="AC77" i="19" s="1"/>
  <c r="O88" i="19"/>
  <c r="N89" i="19"/>
  <c r="AC89" i="19" s="1"/>
  <c r="N108" i="19"/>
  <c r="AC109" i="19"/>
  <c r="N120" i="19"/>
  <c r="AC120" i="19" s="1"/>
  <c r="AC121" i="19"/>
  <c r="O146" i="19"/>
  <c r="O148" i="19"/>
  <c r="N148" i="19"/>
  <c r="AC148" i="19" s="1"/>
  <c r="O175" i="19"/>
  <c r="O192" i="19"/>
  <c r="O206" i="19"/>
  <c r="AC239" i="19"/>
  <c r="AC51" i="19"/>
  <c r="AC61" i="19"/>
  <c r="AC67" i="19"/>
  <c r="Z70" i="19"/>
  <c r="O77" i="19"/>
  <c r="AC79" i="19"/>
  <c r="AC92" i="19"/>
  <c r="O108" i="19"/>
  <c r="AC110" i="19"/>
  <c r="AC122" i="19"/>
  <c r="N131" i="19"/>
  <c r="AC131" i="19" s="1"/>
  <c r="AC136" i="19"/>
  <c r="O143" i="19"/>
  <c r="N143" i="19"/>
  <c r="AC150" i="19"/>
  <c r="AC163" i="19"/>
  <c r="N165" i="19"/>
  <c r="AC165" i="19" s="1"/>
  <c r="AC184" i="19"/>
  <c r="N195" i="19"/>
  <c r="O195" i="19"/>
  <c r="N206" i="19"/>
  <c r="AC206" i="19" s="1"/>
  <c r="N288" i="19"/>
  <c r="AC288" i="19" s="1"/>
  <c r="AC53" i="19"/>
  <c r="AC69" i="19"/>
  <c r="AB70" i="19"/>
  <c r="AC83" i="19"/>
  <c r="AB84" i="19"/>
  <c r="V88" i="19"/>
  <c r="AC94" i="19"/>
  <c r="AC100" i="19"/>
  <c r="AC124" i="19"/>
  <c r="O161" i="19"/>
  <c r="N161" i="19"/>
  <c r="O282" i="19"/>
  <c r="N282" i="19"/>
  <c r="AC282" i="19" s="1"/>
  <c r="AC195" i="19"/>
  <c r="N219" i="19"/>
  <c r="AC219" i="19" s="1"/>
  <c r="AB274" i="19"/>
  <c r="Z274" i="19"/>
  <c r="W274" i="19"/>
  <c r="V274" i="19"/>
  <c r="N274" i="19"/>
  <c r="AA274" i="19"/>
  <c r="Y274" i="19"/>
  <c r="X274" i="19"/>
  <c r="AC149" i="19"/>
  <c r="AC178" i="19"/>
  <c r="AC205" i="19"/>
  <c r="AC262" i="19"/>
  <c r="X266" i="19"/>
  <c r="W144" i="19"/>
  <c r="N198" i="19"/>
  <c r="AC198" i="19" s="1"/>
  <c r="AC209" i="19"/>
  <c r="AC208" i="19" s="1"/>
  <c r="N241" i="19"/>
  <c r="AC241" i="19" s="1"/>
  <c r="O244" i="19"/>
  <c r="N244" i="19"/>
  <c r="Z256" i="19"/>
  <c r="X256" i="19"/>
  <c r="O256" i="19"/>
  <c r="N256" i="19"/>
  <c r="AB256" i="19"/>
  <c r="N261" i="19"/>
  <c r="AC261" i="19" s="1"/>
  <c r="AC263" i="19"/>
  <c r="Y266" i="19"/>
  <c r="Z268" i="19"/>
  <c r="X268" i="19"/>
  <c r="O268" i="19"/>
  <c r="N268" i="19"/>
  <c r="AB268" i="19"/>
  <c r="T295" i="19"/>
  <c r="U277" i="19"/>
  <c r="V277" i="19" s="1"/>
  <c r="W277" i="19" s="1"/>
  <c r="X277" i="19" s="1"/>
  <c r="Y277" i="19" s="1"/>
  <c r="Z277" i="19" s="1"/>
  <c r="AA277" i="19" s="1"/>
  <c r="AB277" i="19" s="1"/>
  <c r="AC281" i="19"/>
  <c r="O290" i="19"/>
  <c r="AC290" i="19" s="1"/>
  <c r="AB292" i="19"/>
  <c r="Z292" i="19"/>
  <c r="W292" i="19"/>
  <c r="V292" i="19"/>
  <c r="N292" i="19"/>
  <c r="X201" i="19"/>
  <c r="O201" i="19"/>
  <c r="N201" i="19"/>
  <c r="AB201" i="19"/>
  <c r="AA266" i="19"/>
  <c r="O292" i="19"/>
  <c r="N180" i="19"/>
  <c r="AC180" i="19" s="1"/>
  <c r="N229" i="19"/>
  <c r="AC229" i="19" s="1"/>
  <c r="O232" i="19"/>
  <c r="N232" i="19"/>
  <c r="O238" i="19"/>
  <c r="AC243" i="19"/>
  <c r="V256" i="19"/>
  <c r="V268" i="19"/>
  <c r="AC270" i="19"/>
  <c r="AC284" i="19"/>
  <c r="AC140" i="19"/>
  <c r="AC139" i="19" s="1"/>
  <c r="N152" i="19"/>
  <c r="AC152" i="19" s="1"/>
  <c r="AC153" i="19"/>
  <c r="AC156" i="19"/>
  <c r="AC155" i="19" s="1"/>
  <c r="AC154" i="19" s="1"/>
  <c r="AC159" i="19"/>
  <c r="N181" i="19"/>
  <c r="AC181" i="19" s="1"/>
  <c r="N194" i="19"/>
  <c r="AC194" i="19" s="1"/>
  <c r="N197" i="19"/>
  <c r="AC197" i="19" s="1"/>
  <c r="V201" i="19"/>
  <c r="O211" i="19"/>
  <c r="AC211" i="19" s="1"/>
  <c r="N218" i="19"/>
  <c r="AC218" i="19" s="1"/>
  <c r="W256" i="19"/>
  <c r="AC256" i="19" s="1"/>
  <c r="AC267" i="19"/>
  <c r="W268" i="19"/>
  <c r="X292" i="19"/>
  <c r="AA144" i="19"/>
  <c r="AC160" i="19"/>
  <c r="AA185" i="19"/>
  <c r="Z186" i="19"/>
  <c r="W201" i="19"/>
  <c r="O204" i="19"/>
  <c r="AC204" i="19" s="1"/>
  <c r="AC220" i="19"/>
  <c r="AC231" i="19"/>
  <c r="AC247" i="19"/>
  <c r="AC246" i="19" s="1"/>
  <c r="AC245" i="19" s="1"/>
  <c r="AC255" i="19"/>
  <c r="Y256" i="19"/>
  <c r="AC260" i="19"/>
  <c r="Y268" i="19"/>
  <c r="N278" i="19"/>
  <c r="AB278" i="19"/>
  <c r="M295" i="19"/>
  <c r="Y278" i="19"/>
  <c r="X278" i="19"/>
  <c r="W278" i="19"/>
  <c r="V278" i="19"/>
  <c r="N287" i="19"/>
  <c r="AC287" i="19" s="1"/>
  <c r="AC289" i="19"/>
  <c r="Y292" i="19"/>
  <c r="O294" i="19"/>
  <c r="AC294" i="19" s="1"/>
  <c r="N294" i="19"/>
  <c r="AC162" i="19"/>
  <c r="AC170" i="19"/>
  <c r="AC169" i="19" s="1"/>
  <c r="AB186" i="19"/>
  <c r="AC196" i="19"/>
  <c r="Z201" i="19"/>
  <c r="AC203" i="19"/>
  <c r="AC217" i="19"/>
  <c r="AC224" i="19"/>
  <c r="AC223" i="19" s="1"/>
  <c r="O262" i="19"/>
  <c r="O280" i="19"/>
  <c r="AC280" i="19" s="1"/>
  <c r="Z199" i="19"/>
  <c r="W199" i="19"/>
  <c r="N199" i="19"/>
  <c r="AA201" i="19"/>
  <c r="N237" i="19"/>
  <c r="AC237" i="19" s="1"/>
  <c r="AC238" i="19"/>
  <c r="O242" i="19"/>
  <c r="AC242" i="19" s="1"/>
  <c r="N249" i="19"/>
  <c r="AC249" i="19" s="1"/>
  <c r="AC248" i="19" s="1"/>
  <c r="AC293" i="19"/>
  <c r="AC252" i="19"/>
  <c r="AB266" i="19"/>
  <c r="Z266" i="19"/>
  <c r="W266" i="19"/>
  <c r="V266" i="19"/>
  <c r="N266" i="19"/>
  <c r="AC286" i="19"/>
  <c r="Z191" i="19"/>
  <c r="AC191" i="19" s="1"/>
  <c r="AC200" i="19"/>
  <c r="AA214" i="19"/>
  <c r="AC214" i="19" s="1"/>
  <c r="AA257" i="19"/>
  <c r="O265" i="19"/>
  <c r="AC265" i="19" s="1"/>
  <c r="Y271" i="19"/>
  <c r="O279" i="19"/>
  <c r="AC279" i="19" s="1"/>
  <c r="AA283" i="19"/>
  <c r="O291" i="19"/>
  <c r="AC291" i="19" s="1"/>
  <c r="AB191" i="19"/>
  <c r="AC202" i="19"/>
  <c r="AC222" i="19"/>
  <c r="AC221" i="19" s="1"/>
  <c r="AC233" i="19"/>
  <c r="AC234" i="19"/>
  <c r="N257" i="19"/>
  <c r="AC258" i="19"/>
  <c r="V265" i="19"/>
  <c r="N269" i="19"/>
  <c r="AC269" i="19" s="1"/>
  <c r="AB271" i="19"/>
  <c r="N283" i="19"/>
  <c r="AB285" i="19"/>
  <c r="AC216" i="19"/>
  <c r="AC235" i="19"/>
  <c r="O257" i="19"/>
  <c r="W265" i="19"/>
  <c r="AC271" i="19"/>
  <c r="O283" i="19"/>
  <c r="O191" i="19"/>
  <c r="X265" i="19"/>
  <c r="AA265" i="19"/>
  <c r="V19" i="18"/>
  <c r="K175" i="18"/>
  <c r="V175" i="18" s="1"/>
  <c r="T175" i="18"/>
  <c r="S175" i="18"/>
  <c r="R175" i="18"/>
  <c r="Q175" i="18"/>
  <c r="P175" i="18"/>
  <c r="O175" i="18"/>
  <c r="N175" i="18"/>
  <c r="U175" i="18"/>
  <c r="M175" i="18"/>
  <c r="L175" i="18"/>
  <c r="S70" i="18"/>
  <c r="R70" i="18"/>
  <c r="Q70" i="18"/>
  <c r="P70" i="18"/>
  <c r="O70" i="18"/>
  <c r="N70" i="18"/>
  <c r="V70" i="18" s="1"/>
  <c r="M70" i="18"/>
  <c r="L70" i="18"/>
  <c r="K70" i="18"/>
  <c r="P11" i="18"/>
  <c r="O12" i="18"/>
  <c r="V12" i="18" s="1"/>
  <c r="N13" i="18"/>
  <c r="M14" i="18"/>
  <c r="V14" i="18" s="1"/>
  <c r="L15" i="18"/>
  <c r="V15" i="18" s="1"/>
  <c r="K16" i="18"/>
  <c r="V16" i="18" s="1"/>
  <c r="U18" i="18"/>
  <c r="T19" i="18"/>
  <c r="S20" i="18"/>
  <c r="R21" i="18"/>
  <c r="Q22" i="18"/>
  <c r="P23" i="18"/>
  <c r="O24" i="18"/>
  <c r="N25" i="18"/>
  <c r="V25" i="18" s="1"/>
  <c r="M26" i="18"/>
  <c r="U48" i="18"/>
  <c r="T70" i="18"/>
  <c r="K81" i="18"/>
  <c r="V81" i="18" s="1"/>
  <c r="K91" i="18"/>
  <c r="V91" i="18" s="1"/>
  <c r="K98" i="18"/>
  <c r="V98" i="18" s="1"/>
  <c r="T159" i="18"/>
  <c r="Q159" i="18"/>
  <c r="P159" i="18"/>
  <c r="O159" i="18"/>
  <c r="N159" i="18"/>
  <c r="M159" i="18"/>
  <c r="L159" i="18"/>
  <c r="U159" i="18"/>
  <c r="S159" i="18"/>
  <c r="R159" i="18"/>
  <c r="V159" i="18" s="1"/>
  <c r="U263" i="18"/>
  <c r="T263" i="18"/>
  <c r="S263" i="18"/>
  <c r="R263" i="18"/>
  <c r="P263" i="18"/>
  <c r="O263" i="18"/>
  <c r="N263" i="18"/>
  <c r="Q263" i="18"/>
  <c r="M263" i="18"/>
  <c r="L263" i="18"/>
  <c r="V263" i="18" s="1"/>
  <c r="C294" i="18"/>
  <c r="T20" i="18"/>
  <c r="N26" i="18"/>
  <c r="U70" i="18"/>
  <c r="U81" i="18"/>
  <c r="L91" i="18"/>
  <c r="L98" i="18"/>
  <c r="U123" i="18"/>
  <c r="R123" i="18"/>
  <c r="Q123" i="18"/>
  <c r="P123" i="18"/>
  <c r="O123" i="18"/>
  <c r="N123" i="18"/>
  <c r="M123" i="18"/>
  <c r="V123" i="18"/>
  <c r="T123" i="18"/>
  <c r="S123" i="18"/>
  <c r="L123" i="18"/>
  <c r="K123" i="18"/>
  <c r="K263" i="18"/>
  <c r="U20" i="18"/>
  <c r="O26" i="18"/>
  <c r="S49" i="18"/>
  <c r="R49" i="18"/>
  <c r="V49" i="18" s="1"/>
  <c r="Q49" i="18"/>
  <c r="P49" i="18"/>
  <c r="O49" i="18"/>
  <c r="N49" i="18"/>
  <c r="M49" i="18"/>
  <c r="L49" i="18"/>
  <c r="K49" i="18"/>
  <c r="U68" i="18"/>
  <c r="T68" i="18"/>
  <c r="V68" i="18" s="1"/>
  <c r="S68" i="18"/>
  <c r="R68" i="18"/>
  <c r="Q68" i="18"/>
  <c r="P68" i="18"/>
  <c r="O68" i="18"/>
  <c r="N68" i="18"/>
  <c r="M68" i="18"/>
  <c r="T99" i="18"/>
  <c r="S99" i="18"/>
  <c r="R99" i="18"/>
  <c r="Q99" i="18"/>
  <c r="P99" i="18"/>
  <c r="V99" i="18" s="1"/>
  <c r="O99" i="18"/>
  <c r="N99" i="18"/>
  <c r="M99" i="18"/>
  <c r="L99" i="18"/>
  <c r="U109" i="18"/>
  <c r="T109" i="18"/>
  <c r="S109" i="18"/>
  <c r="R109" i="18"/>
  <c r="Q109" i="18"/>
  <c r="P109" i="18"/>
  <c r="O109" i="18"/>
  <c r="N109" i="18"/>
  <c r="M109" i="18"/>
  <c r="T26" i="18"/>
  <c r="S26" i="18"/>
  <c r="R26" i="18"/>
  <c r="Q26" i="18"/>
  <c r="P26" i="18"/>
  <c r="K26" i="18"/>
  <c r="V26" i="18" s="1"/>
  <c r="T11" i="18"/>
  <c r="S12" i="18"/>
  <c r="R13" i="18"/>
  <c r="V13" i="18" s="1"/>
  <c r="Q14" i="18"/>
  <c r="P15" i="18"/>
  <c r="O16" i="18"/>
  <c r="N17" i="18"/>
  <c r="M18" i="18"/>
  <c r="V18" i="18" s="1"/>
  <c r="L19" i="18"/>
  <c r="K20" i="18"/>
  <c r="U22" i="18"/>
  <c r="T23" i="18"/>
  <c r="S24" i="18"/>
  <c r="R25" i="18"/>
  <c r="U49" i="18"/>
  <c r="K68" i="18"/>
  <c r="K99" i="18"/>
  <c r="K109" i="18"/>
  <c r="U235" i="18"/>
  <c r="T235" i="18"/>
  <c r="S235" i="18"/>
  <c r="R235" i="18"/>
  <c r="P235" i="18"/>
  <c r="O235" i="18"/>
  <c r="N235" i="18"/>
  <c r="V235" i="18"/>
  <c r="Q235" i="18"/>
  <c r="M235" i="18"/>
  <c r="L235" i="18"/>
  <c r="K235" i="18"/>
  <c r="T48" i="18"/>
  <c r="S48" i="18"/>
  <c r="R48" i="18"/>
  <c r="Q48" i="18"/>
  <c r="P48" i="18"/>
  <c r="O48" i="18"/>
  <c r="N48" i="18"/>
  <c r="M48" i="18"/>
  <c r="L48" i="18"/>
  <c r="L26" i="18"/>
  <c r="U11" i="18"/>
  <c r="T12" i="18"/>
  <c r="S13" i="18"/>
  <c r="R14" i="18"/>
  <c r="Q15" i="18"/>
  <c r="P16" i="18"/>
  <c r="O17" i="18"/>
  <c r="V17" i="18" s="1"/>
  <c r="N18" i="18"/>
  <c r="M19" i="18"/>
  <c r="L20" i="18"/>
  <c r="V20" i="18" s="1"/>
  <c r="K21" i="18"/>
  <c r="V21" i="18" s="1"/>
  <c r="U23" i="18"/>
  <c r="T24" i="18"/>
  <c r="S25" i="18"/>
  <c r="K27" i="18"/>
  <c r="T30" i="18"/>
  <c r="L68" i="18"/>
  <c r="U99" i="18"/>
  <c r="L109" i="18"/>
  <c r="V109" i="18" s="1"/>
  <c r="U98" i="18"/>
  <c r="T98" i="18"/>
  <c r="S98" i="18"/>
  <c r="R98" i="18"/>
  <c r="Q98" i="18"/>
  <c r="P98" i="18"/>
  <c r="O98" i="18"/>
  <c r="N98" i="18"/>
  <c r="M98" i="18"/>
  <c r="V11" i="18"/>
  <c r="U12" i="18"/>
  <c r="T13" i="18"/>
  <c r="S14" i="18"/>
  <c r="R15" i="18"/>
  <c r="Q16" i="18"/>
  <c r="P17" i="18"/>
  <c r="O18" i="18"/>
  <c r="N19" i="18"/>
  <c r="M20" i="18"/>
  <c r="L21" i="18"/>
  <c r="K22" i="18"/>
  <c r="V22" i="18" s="1"/>
  <c r="U24" i="18"/>
  <c r="T25" i="18"/>
  <c r="L27" i="18"/>
  <c r="U30" i="18"/>
  <c r="U47" i="18"/>
  <c r="T47" i="18"/>
  <c r="S47" i="18"/>
  <c r="R47" i="18"/>
  <c r="Q47" i="18"/>
  <c r="P47" i="18"/>
  <c r="O47" i="18"/>
  <c r="N47" i="18"/>
  <c r="M47" i="18"/>
  <c r="V97" i="18"/>
  <c r="K121" i="18"/>
  <c r="T121" i="18"/>
  <c r="S121" i="18"/>
  <c r="R121" i="18"/>
  <c r="Q121" i="18"/>
  <c r="P121" i="18"/>
  <c r="O121" i="18"/>
  <c r="U121" i="18"/>
  <c r="N121" i="18"/>
  <c r="V121" i="18" s="1"/>
  <c r="M121" i="18"/>
  <c r="L121" i="18"/>
  <c r="U177" i="18"/>
  <c r="R177" i="18"/>
  <c r="Q177" i="18"/>
  <c r="P177" i="18"/>
  <c r="O177" i="18"/>
  <c r="N177" i="18"/>
  <c r="M177" i="18"/>
  <c r="L177" i="18"/>
  <c r="T177" i="18"/>
  <c r="V177" i="18" s="1"/>
  <c r="S177" i="18"/>
  <c r="K177" i="18"/>
  <c r="T81" i="18"/>
  <c r="S81" i="18"/>
  <c r="R81" i="18"/>
  <c r="Q81" i="18"/>
  <c r="P81" i="18"/>
  <c r="O81" i="18"/>
  <c r="N81" i="18"/>
  <c r="M81" i="18"/>
  <c r="L81" i="18"/>
  <c r="K11" i="18"/>
  <c r="U13" i="18"/>
  <c r="T14" i="18"/>
  <c r="S15" i="18"/>
  <c r="R16" i="18"/>
  <c r="Q17" i="18"/>
  <c r="P18" i="18"/>
  <c r="O19" i="18"/>
  <c r="N20" i="18"/>
  <c r="M21" i="18"/>
  <c r="L22" i="18"/>
  <c r="K23" i="18"/>
  <c r="V23" i="18" s="1"/>
  <c r="U25" i="18"/>
  <c r="T69" i="18"/>
  <c r="S69" i="18"/>
  <c r="R69" i="18"/>
  <c r="Q69" i="18"/>
  <c r="P69" i="18"/>
  <c r="O69" i="18"/>
  <c r="N69" i="18"/>
  <c r="M69" i="18"/>
  <c r="L69" i="18"/>
  <c r="U80" i="18"/>
  <c r="T80" i="18"/>
  <c r="S80" i="18"/>
  <c r="R80" i="18"/>
  <c r="Q80" i="18"/>
  <c r="P80" i="18"/>
  <c r="O80" i="18"/>
  <c r="N80" i="18"/>
  <c r="M80" i="18"/>
  <c r="S100" i="18"/>
  <c r="R100" i="18"/>
  <c r="Q100" i="18"/>
  <c r="P100" i="18"/>
  <c r="O100" i="18"/>
  <c r="N100" i="18"/>
  <c r="M100" i="18"/>
  <c r="L100" i="18"/>
  <c r="K100" i="18"/>
  <c r="T110" i="18"/>
  <c r="S110" i="18"/>
  <c r="R110" i="18"/>
  <c r="Q110" i="18"/>
  <c r="P110" i="18"/>
  <c r="O110" i="18"/>
  <c r="N110" i="18"/>
  <c r="M110" i="18"/>
  <c r="L110" i="18"/>
  <c r="K48" i="18"/>
  <c r="V48" i="18" s="1"/>
  <c r="U91" i="18"/>
  <c r="T91" i="18"/>
  <c r="S91" i="18"/>
  <c r="R91" i="18"/>
  <c r="Q91" i="18"/>
  <c r="P91" i="18"/>
  <c r="O91" i="18"/>
  <c r="N91" i="18"/>
  <c r="M91" i="18"/>
  <c r="S30" i="18"/>
  <c r="T29" i="18"/>
  <c r="R30" i="18"/>
  <c r="S29" i="18"/>
  <c r="U27" i="18"/>
  <c r="Q30" i="18"/>
  <c r="R29" i="18"/>
  <c r="T27" i="18"/>
  <c r="P30" i="18"/>
  <c r="Q29" i="18"/>
  <c r="S27" i="18"/>
  <c r="O30" i="18"/>
  <c r="P29" i="18"/>
  <c r="R27" i="18"/>
  <c r="N30" i="18"/>
  <c r="O29" i="18"/>
  <c r="Q27" i="18"/>
  <c r="M30" i="18"/>
  <c r="N29" i="18"/>
  <c r="P27" i="18"/>
  <c r="L30" i="18"/>
  <c r="M29" i="18"/>
  <c r="O27" i="18"/>
  <c r="V27" i="18" s="1"/>
  <c r="K30" i="18"/>
  <c r="V30" i="18" s="1"/>
  <c r="L29" i="18"/>
  <c r="N27" i="18"/>
  <c r="U14" i="18"/>
  <c r="T15" i="18"/>
  <c r="S16" i="18"/>
  <c r="R17" i="18"/>
  <c r="Q18" i="18"/>
  <c r="P19" i="18"/>
  <c r="N21" i="18"/>
  <c r="M22" i="18"/>
  <c r="L23" i="18"/>
  <c r="K24" i="18"/>
  <c r="V24" i="18" s="1"/>
  <c r="U28" i="18"/>
  <c r="T28" i="18"/>
  <c r="S28" i="18"/>
  <c r="R28" i="18"/>
  <c r="Q28" i="18"/>
  <c r="P28" i="18"/>
  <c r="O28" i="18"/>
  <c r="N28" i="18"/>
  <c r="M28" i="18"/>
  <c r="V28" i="18" s="1"/>
  <c r="L47" i="18"/>
  <c r="K69" i="18"/>
  <c r="V69" i="18" s="1"/>
  <c r="K80" i="18"/>
  <c r="T100" i="18"/>
  <c r="K110" i="18"/>
  <c r="S125" i="18"/>
  <c r="P125" i="18"/>
  <c r="O125" i="18"/>
  <c r="N125" i="18"/>
  <c r="M125" i="18"/>
  <c r="L125" i="18"/>
  <c r="K125" i="18"/>
  <c r="U125" i="18"/>
  <c r="V125" i="18" s="1"/>
  <c r="T125" i="18"/>
  <c r="R125" i="18"/>
  <c r="Q125" i="18"/>
  <c r="T32" i="18"/>
  <c r="S33" i="18"/>
  <c r="R34" i="18"/>
  <c r="Q35" i="18"/>
  <c r="T40" i="18"/>
  <c r="S41" i="18"/>
  <c r="R42" i="18"/>
  <c r="Q43" i="18"/>
  <c r="P44" i="18"/>
  <c r="O45" i="18"/>
  <c r="N46" i="18"/>
  <c r="U51" i="18"/>
  <c r="T52" i="18"/>
  <c r="S53" i="18"/>
  <c r="R54" i="18"/>
  <c r="O56" i="18"/>
  <c r="N57" i="18"/>
  <c r="V57" i="18" s="1"/>
  <c r="U60" i="18"/>
  <c r="T61" i="18"/>
  <c r="S62" i="18"/>
  <c r="R63" i="18"/>
  <c r="Q64" i="18"/>
  <c r="P65" i="18"/>
  <c r="O66" i="18"/>
  <c r="V66" i="18" s="1"/>
  <c r="N67" i="18"/>
  <c r="V67" i="18" s="1"/>
  <c r="U72" i="18"/>
  <c r="T73" i="18"/>
  <c r="S74" i="18"/>
  <c r="R75" i="18"/>
  <c r="Q76" i="18"/>
  <c r="P77" i="18"/>
  <c r="O78" i="18"/>
  <c r="N79" i="18"/>
  <c r="V79" i="18" s="1"/>
  <c r="U83" i="18"/>
  <c r="T84" i="18"/>
  <c r="S85" i="18"/>
  <c r="R86" i="18"/>
  <c r="Q87" i="18"/>
  <c r="P88" i="18"/>
  <c r="O89" i="18"/>
  <c r="V89" i="18" s="1"/>
  <c r="N90" i="18"/>
  <c r="V90" i="18" s="1"/>
  <c r="U93" i="18"/>
  <c r="O96" i="18"/>
  <c r="N97" i="18"/>
  <c r="U102" i="18"/>
  <c r="T103" i="18"/>
  <c r="S104" i="18"/>
  <c r="R105" i="18"/>
  <c r="Q106" i="18"/>
  <c r="P107" i="18"/>
  <c r="R113" i="18"/>
  <c r="Q114" i="18"/>
  <c r="V114" i="18" s="1"/>
  <c r="K140" i="18"/>
  <c r="V140" i="18" s="1"/>
  <c r="T140" i="18"/>
  <c r="S140" i="18"/>
  <c r="R140" i="18"/>
  <c r="Q140" i="18"/>
  <c r="P140" i="18"/>
  <c r="O140" i="18"/>
  <c r="U142" i="18"/>
  <c r="R142" i="18"/>
  <c r="Q142" i="18"/>
  <c r="P142" i="18"/>
  <c r="O142" i="18"/>
  <c r="N142" i="18"/>
  <c r="V142" i="18" s="1"/>
  <c r="M142" i="18"/>
  <c r="S144" i="18"/>
  <c r="P144" i="18"/>
  <c r="O144" i="18"/>
  <c r="N144" i="18"/>
  <c r="M144" i="18"/>
  <c r="L144" i="18"/>
  <c r="K144" i="18"/>
  <c r="U32" i="18"/>
  <c r="T33" i="18"/>
  <c r="S34" i="18"/>
  <c r="R35" i="18"/>
  <c r="U40" i="18"/>
  <c r="T41" i="18"/>
  <c r="S42" i="18"/>
  <c r="R43" i="18"/>
  <c r="Q44" i="18"/>
  <c r="P45" i="18"/>
  <c r="O46" i="18"/>
  <c r="K50" i="18"/>
  <c r="V50" i="18" s="1"/>
  <c r="U52" i="18"/>
  <c r="T53" i="18"/>
  <c r="S54" i="18"/>
  <c r="P56" i="18"/>
  <c r="U61" i="18"/>
  <c r="T62" i="18"/>
  <c r="S63" i="18"/>
  <c r="R64" i="18"/>
  <c r="Q65" i="18"/>
  <c r="P66" i="18"/>
  <c r="O67" i="18"/>
  <c r="K71" i="18"/>
  <c r="V71" i="18" s="1"/>
  <c r="U73" i="18"/>
  <c r="T74" i="18"/>
  <c r="S75" i="18"/>
  <c r="R76" i="18"/>
  <c r="Q77" i="18"/>
  <c r="P78" i="18"/>
  <c r="O79" i="18"/>
  <c r="U84" i="18"/>
  <c r="T85" i="18"/>
  <c r="S86" i="18"/>
  <c r="R87" i="18"/>
  <c r="Q88" i="18"/>
  <c r="P89" i="18"/>
  <c r="O90" i="18"/>
  <c r="P96" i="18"/>
  <c r="O97" i="18"/>
  <c r="K101" i="18"/>
  <c r="V101" i="18" s="1"/>
  <c r="U103" i="18"/>
  <c r="S265" i="18"/>
  <c r="R265" i="18"/>
  <c r="Q265" i="18"/>
  <c r="P265" i="18"/>
  <c r="N265" i="18"/>
  <c r="M265" i="18"/>
  <c r="L265" i="18"/>
  <c r="U265" i="18"/>
  <c r="T265" i="18"/>
  <c r="O265" i="18"/>
  <c r="U33" i="18"/>
  <c r="T34" i="18"/>
  <c r="S35" i="18"/>
  <c r="V40" i="18"/>
  <c r="U41" i="18"/>
  <c r="T42" i="18"/>
  <c r="S43" i="18"/>
  <c r="R44" i="18"/>
  <c r="Q45" i="18"/>
  <c r="P46" i="18"/>
  <c r="L50" i="18"/>
  <c r="K51" i="18"/>
  <c r="V51" i="18" s="1"/>
  <c r="U53" i="18"/>
  <c r="T54" i="18"/>
  <c r="Q56" i="18"/>
  <c r="V56" i="18" s="1"/>
  <c r="V55" i="18" s="1"/>
  <c r="P57" i="18"/>
  <c r="K60" i="18"/>
  <c r="V60" i="18" s="1"/>
  <c r="U62" i="18"/>
  <c r="T63" i="18"/>
  <c r="S64" i="18"/>
  <c r="R65" i="18"/>
  <c r="Q66" i="18"/>
  <c r="P67" i="18"/>
  <c r="L71" i="18"/>
  <c r="K72" i="18"/>
  <c r="V72" i="18" s="1"/>
  <c r="V73" i="18"/>
  <c r="U74" i="18"/>
  <c r="T75" i="18"/>
  <c r="S76" i="18"/>
  <c r="K132" i="18"/>
  <c r="T132" i="18"/>
  <c r="S132" i="18"/>
  <c r="R132" i="18"/>
  <c r="Q132" i="18"/>
  <c r="P132" i="18"/>
  <c r="O132" i="18"/>
  <c r="V132" i="18" s="1"/>
  <c r="V131" i="18" s="1"/>
  <c r="U134" i="18"/>
  <c r="R134" i="18"/>
  <c r="Q134" i="18"/>
  <c r="P134" i="18"/>
  <c r="O134" i="18"/>
  <c r="N134" i="18"/>
  <c r="M134" i="18"/>
  <c r="K265" i="18"/>
  <c r="V265" i="18" s="1"/>
  <c r="K32" i="18"/>
  <c r="V33" i="18"/>
  <c r="U34" i="18"/>
  <c r="T35" i="18"/>
  <c r="Q37" i="18"/>
  <c r="V37" i="18" s="1"/>
  <c r="V36" i="18" s="1"/>
  <c r="K40" i="18"/>
  <c r="U42" i="18"/>
  <c r="T43" i="18"/>
  <c r="S44" i="18"/>
  <c r="R45" i="18"/>
  <c r="V45" i="18" s="1"/>
  <c r="Q46" i="18"/>
  <c r="M50" i="18"/>
  <c r="L51" i="18"/>
  <c r="K52" i="18"/>
  <c r="V52" i="18" s="1"/>
  <c r="V53" i="18"/>
  <c r="U54" i="18"/>
  <c r="R56" i="18"/>
  <c r="Q57" i="18"/>
  <c r="L60" i="18"/>
  <c r="K61" i="18"/>
  <c r="V61" i="18" s="1"/>
  <c r="U63" i="18"/>
  <c r="T64" i="18"/>
  <c r="S65" i="18"/>
  <c r="R66" i="18"/>
  <c r="Q67" i="18"/>
  <c r="M71" i="18"/>
  <c r="L72" i="18"/>
  <c r="K73" i="18"/>
  <c r="U75" i="18"/>
  <c r="T76" i="18"/>
  <c r="S77" i="18"/>
  <c r="R78" i="18"/>
  <c r="V78" i="18" s="1"/>
  <c r="Q79" i="18"/>
  <c r="L83" i="18"/>
  <c r="K84" i="18"/>
  <c r="V84" i="18" s="1"/>
  <c r="V85" i="18"/>
  <c r="U86" i="18"/>
  <c r="T87" i="18"/>
  <c r="S88" i="18"/>
  <c r="R89" i="18"/>
  <c r="Q90" i="18"/>
  <c r="L93" i="18"/>
  <c r="V93" i="18" s="1"/>
  <c r="V92" i="18" s="1"/>
  <c r="R96" i="18"/>
  <c r="Q97" i="18"/>
  <c r="M101" i="18"/>
  <c r="L102" i="18"/>
  <c r="K103" i="18"/>
  <c r="V103" i="18" s="1"/>
  <c r="U105" i="18"/>
  <c r="T106" i="18"/>
  <c r="S107" i="18"/>
  <c r="U113" i="18"/>
  <c r="L132" i="18"/>
  <c r="K134" i="18"/>
  <c r="U168" i="18"/>
  <c r="R168" i="18"/>
  <c r="Q168" i="18"/>
  <c r="P168" i="18"/>
  <c r="O168" i="18"/>
  <c r="N168" i="18"/>
  <c r="M168" i="18"/>
  <c r="V168" i="18" s="1"/>
  <c r="V167" i="18" s="1"/>
  <c r="N204" i="18"/>
  <c r="L204" i="18"/>
  <c r="K204" i="18"/>
  <c r="U204" i="18"/>
  <c r="T204" i="18"/>
  <c r="S204" i="18"/>
  <c r="R204" i="18"/>
  <c r="Q204" i="18"/>
  <c r="P204" i="18"/>
  <c r="O204" i="18"/>
  <c r="S237" i="18"/>
  <c r="R237" i="18"/>
  <c r="Q237" i="18"/>
  <c r="P237" i="18"/>
  <c r="N237" i="18"/>
  <c r="M237" i="18"/>
  <c r="L237" i="18"/>
  <c r="U237" i="18"/>
  <c r="T237" i="18"/>
  <c r="O237" i="18"/>
  <c r="K237" i="18"/>
  <c r="V237" i="18" s="1"/>
  <c r="L32" i="18"/>
  <c r="V32" i="18" s="1"/>
  <c r="K33" i="18"/>
  <c r="U35" i="18"/>
  <c r="R37" i="18"/>
  <c r="L40" i="18"/>
  <c r="K41" i="18"/>
  <c r="V41" i="18" s="1"/>
  <c r="U43" i="18"/>
  <c r="T44" i="18"/>
  <c r="S45" i="18"/>
  <c r="R46" i="18"/>
  <c r="V46" i="18" s="1"/>
  <c r="N50" i="18"/>
  <c r="M51" i="18"/>
  <c r="L52" i="18"/>
  <c r="K53" i="18"/>
  <c r="S56" i="18"/>
  <c r="R57" i="18"/>
  <c r="M60" i="18"/>
  <c r="L61" i="18"/>
  <c r="K62" i="18"/>
  <c r="V62" i="18" s="1"/>
  <c r="V63" i="18"/>
  <c r="U64" i="18"/>
  <c r="T65" i="18"/>
  <c r="V65" i="18" s="1"/>
  <c r="S66" i="18"/>
  <c r="R67" i="18"/>
  <c r="N71" i="18"/>
  <c r="M72" i="18"/>
  <c r="L73" i="18"/>
  <c r="U76" i="18"/>
  <c r="T77" i="18"/>
  <c r="S78" i="18"/>
  <c r="R79" i="18"/>
  <c r="M83" i="18"/>
  <c r="V83" i="18" s="1"/>
  <c r="L84" i="18"/>
  <c r="U87" i="18"/>
  <c r="T88" i="18"/>
  <c r="S89" i="18"/>
  <c r="R90" i="18"/>
  <c r="M93" i="18"/>
  <c r="S96" i="18"/>
  <c r="R97" i="18"/>
  <c r="N101" i="18"/>
  <c r="M102" i="18"/>
  <c r="V102" i="18" s="1"/>
  <c r="L103" i="18"/>
  <c r="K104" i="18"/>
  <c r="V104" i="18" s="1"/>
  <c r="U106" i="18"/>
  <c r="M132" i="18"/>
  <c r="L134" i="18"/>
  <c r="U158" i="18"/>
  <c r="R158" i="18"/>
  <c r="Q158" i="18"/>
  <c r="P158" i="18"/>
  <c r="O158" i="18"/>
  <c r="N158" i="18"/>
  <c r="M158" i="18"/>
  <c r="S160" i="18"/>
  <c r="P160" i="18"/>
  <c r="O160" i="18"/>
  <c r="N160" i="18"/>
  <c r="M160" i="18"/>
  <c r="L160" i="18"/>
  <c r="K160" i="18"/>
  <c r="V160" i="18" s="1"/>
  <c r="K168" i="18"/>
  <c r="T178" i="18"/>
  <c r="Q178" i="18"/>
  <c r="P178" i="18"/>
  <c r="V178" i="18" s="1"/>
  <c r="O178" i="18"/>
  <c r="N178" i="18"/>
  <c r="M178" i="18"/>
  <c r="L178" i="18"/>
  <c r="K178" i="18"/>
  <c r="M204" i="18"/>
  <c r="V204" i="18" s="1"/>
  <c r="N270" i="18"/>
  <c r="M270" i="18"/>
  <c r="L270" i="18"/>
  <c r="K270" i="18"/>
  <c r="V270" i="18" s="1"/>
  <c r="U270" i="18"/>
  <c r="T270" i="18"/>
  <c r="S270" i="18"/>
  <c r="R270" i="18"/>
  <c r="Q270" i="18"/>
  <c r="P270" i="18"/>
  <c r="M32" i="18"/>
  <c r="L33" i="18"/>
  <c r="K34" i="18"/>
  <c r="V34" i="18" s="1"/>
  <c r="S37" i="18"/>
  <c r="M40" i="18"/>
  <c r="L41" i="18"/>
  <c r="K42" i="18"/>
  <c r="U44" i="18"/>
  <c r="T45" i="18"/>
  <c r="S46" i="18"/>
  <c r="O50" i="18"/>
  <c r="N51" i="18"/>
  <c r="M52" i="18"/>
  <c r="T56" i="18"/>
  <c r="S57" i="18"/>
  <c r="N60" i="18"/>
  <c r="M61" i="18"/>
  <c r="L62" i="18"/>
  <c r="K63" i="18"/>
  <c r="U65" i="18"/>
  <c r="T66" i="18"/>
  <c r="S67" i="18"/>
  <c r="O71" i="18"/>
  <c r="N72" i="18"/>
  <c r="M73" i="18"/>
  <c r="L74" i="18"/>
  <c r="V74" i="18" s="1"/>
  <c r="K75" i="18"/>
  <c r="V75" i="18" s="1"/>
  <c r="V76" i="18"/>
  <c r="U77" i="18"/>
  <c r="T78" i="18"/>
  <c r="S79" i="18"/>
  <c r="N83" i="18"/>
  <c r="M84" i="18"/>
  <c r="L85" i="18"/>
  <c r="K86" i="18"/>
  <c r="V86" i="18" s="1"/>
  <c r="U88" i="18"/>
  <c r="T89" i="18"/>
  <c r="S90" i="18"/>
  <c r="T96" i="18"/>
  <c r="S97" i="18"/>
  <c r="O101" i="18"/>
  <c r="N102" i="18"/>
  <c r="M103" i="18"/>
  <c r="L104" i="18"/>
  <c r="K105" i="18"/>
  <c r="V105" i="18" s="1"/>
  <c r="U107" i="18"/>
  <c r="K113" i="18"/>
  <c r="V113" i="18" s="1"/>
  <c r="L120" i="18"/>
  <c r="U120" i="18"/>
  <c r="T120" i="18"/>
  <c r="S120" i="18"/>
  <c r="R120" i="18"/>
  <c r="Q120" i="18"/>
  <c r="P120" i="18"/>
  <c r="T124" i="18"/>
  <c r="Q124" i="18"/>
  <c r="P124" i="18"/>
  <c r="O124" i="18"/>
  <c r="N124" i="18"/>
  <c r="M124" i="18"/>
  <c r="L124" i="18"/>
  <c r="N132" i="18"/>
  <c r="S134" i="18"/>
  <c r="V144" i="18"/>
  <c r="K158" i="18"/>
  <c r="Q160" i="18"/>
  <c r="L168" i="18"/>
  <c r="R178" i="18"/>
  <c r="O270" i="18"/>
  <c r="N32" i="18"/>
  <c r="M33" i="18"/>
  <c r="L34" i="18"/>
  <c r="K35" i="18"/>
  <c r="T37" i="18"/>
  <c r="N40" i="18"/>
  <c r="M41" i="18"/>
  <c r="L42" i="18"/>
  <c r="V42" i="18" s="1"/>
  <c r="V44" i="18"/>
  <c r="U45" i="18"/>
  <c r="T46" i="18"/>
  <c r="P50" i="18"/>
  <c r="O51" i="18"/>
  <c r="N52" i="18"/>
  <c r="M53" i="18"/>
  <c r="L54" i="18"/>
  <c r="V54" i="18" s="1"/>
  <c r="U56" i="18"/>
  <c r="T57" i="18"/>
  <c r="O60" i="18"/>
  <c r="N61" i="18"/>
  <c r="M62" i="18"/>
  <c r="L63" i="18"/>
  <c r="K64" i="18"/>
  <c r="V64" i="18" s="1"/>
  <c r="U66" i="18"/>
  <c r="T67" i="18"/>
  <c r="P71" i="18"/>
  <c r="O72" i="18"/>
  <c r="N73" i="18"/>
  <c r="M74" i="18"/>
  <c r="L75" i="18"/>
  <c r="K76" i="18"/>
  <c r="U78" i="18"/>
  <c r="T79" i="18"/>
  <c r="O83" i="18"/>
  <c r="N84" i="18"/>
  <c r="U89" i="18"/>
  <c r="T90" i="18"/>
  <c r="O93" i="18"/>
  <c r="U96" i="18"/>
  <c r="T97" i="18"/>
  <c r="P101" i="18"/>
  <c r="O102" i="18"/>
  <c r="N103" i="18"/>
  <c r="M104" i="18"/>
  <c r="L105" i="18"/>
  <c r="K106" i="18"/>
  <c r="V106" i="18" s="1"/>
  <c r="L113" i="18"/>
  <c r="U115" i="18"/>
  <c r="U132" i="18"/>
  <c r="T134" i="18"/>
  <c r="L139" i="18"/>
  <c r="U139" i="18"/>
  <c r="T139" i="18"/>
  <c r="S139" i="18"/>
  <c r="R139" i="18"/>
  <c r="Q139" i="18"/>
  <c r="P139" i="18"/>
  <c r="T143" i="18"/>
  <c r="Q143" i="18"/>
  <c r="P143" i="18"/>
  <c r="O143" i="18"/>
  <c r="N143" i="18"/>
  <c r="M143" i="18"/>
  <c r="L143" i="18"/>
  <c r="S152" i="18"/>
  <c r="P152" i="18"/>
  <c r="O152" i="18"/>
  <c r="N152" i="18"/>
  <c r="M152" i="18"/>
  <c r="L152" i="18"/>
  <c r="K152" i="18"/>
  <c r="L158" i="18"/>
  <c r="R160" i="18"/>
  <c r="S168" i="18"/>
  <c r="L174" i="18"/>
  <c r="U174" i="18"/>
  <c r="T174" i="18"/>
  <c r="S174" i="18"/>
  <c r="R174" i="18"/>
  <c r="Q174" i="18"/>
  <c r="P174" i="18"/>
  <c r="O174" i="18"/>
  <c r="S178" i="18"/>
  <c r="R208" i="18"/>
  <c r="P208" i="18"/>
  <c r="O208" i="18"/>
  <c r="M208" i="18"/>
  <c r="V208" i="18" s="1"/>
  <c r="V207" i="18" s="1"/>
  <c r="U208" i="18"/>
  <c r="T208" i="18"/>
  <c r="S208" i="18"/>
  <c r="Q208" i="18"/>
  <c r="N208" i="18"/>
  <c r="L208" i="18"/>
  <c r="O32" i="18"/>
  <c r="N33" i="18"/>
  <c r="M34" i="18"/>
  <c r="L35" i="18"/>
  <c r="V35" i="18" s="1"/>
  <c r="U37" i="18"/>
  <c r="O40" i="18"/>
  <c r="N41" i="18"/>
  <c r="M42" i="18"/>
  <c r="L43" i="18"/>
  <c r="V43" i="18" s="1"/>
  <c r="K44" i="18"/>
  <c r="U46" i="18"/>
  <c r="Q50" i="18"/>
  <c r="P51" i="18"/>
  <c r="O52" i="18"/>
  <c r="N53" i="18"/>
  <c r="M54" i="18"/>
  <c r="U57" i="18"/>
  <c r="P60" i="18"/>
  <c r="O61" i="18"/>
  <c r="N62" i="18"/>
  <c r="M63" i="18"/>
  <c r="L64" i="18"/>
  <c r="U67" i="18"/>
  <c r="Q71" i="18"/>
  <c r="P72" i="18"/>
  <c r="O73" i="18"/>
  <c r="N74" i="18"/>
  <c r="M75" i="18"/>
  <c r="L76" i="18"/>
  <c r="K77" i="18"/>
  <c r="V77" i="18" s="1"/>
  <c r="U79" i="18"/>
  <c r="P83" i="18"/>
  <c r="O84" i="18"/>
  <c r="N85" i="18"/>
  <c r="M86" i="18"/>
  <c r="L87" i="18"/>
  <c r="V87" i="18" s="1"/>
  <c r="K88" i="18"/>
  <c r="V88" i="18" s="1"/>
  <c r="U90" i="18"/>
  <c r="P93" i="18"/>
  <c r="V96" i="18"/>
  <c r="U97" i="18"/>
  <c r="Q101" i="18"/>
  <c r="P102" i="18"/>
  <c r="O103" i="18"/>
  <c r="N104" i="18"/>
  <c r="M105" i="18"/>
  <c r="L106" i="18"/>
  <c r="K107" i="18"/>
  <c r="V107" i="18" s="1"/>
  <c r="M113" i="18"/>
  <c r="K115" i="18"/>
  <c r="V115" i="18" s="1"/>
  <c r="V134" i="18"/>
  <c r="K139" i="18"/>
  <c r="K143" i="18"/>
  <c r="Q152" i="18"/>
  <c r="S158" i="18"/>
  <c r="T160" i="18"/>
  <c r="T168" i="18"/>
  <c r="K174" i="18"/>
  <c r="U178" i="18"/>
  <c r="N242" i="18"/>
  <c r="M242" i="18"/>
  <c r="L242" i="18"/>
  <c r="V242" i="18" s="1"/>
  <c r="K242" i="18"/>
  <c r="U242" i="18"/>
  <c r="T242" i="18"/>
  <c r="S242" i="18"/>
  <c r="R242" i="18"/>
  <c r="Q242" i="18"/>
  <c r="P242" i="18"/>
  <c r="O242" i="18"/>
  <c r="L115" i="18"/>
  <c r="N120" i="18"/>
  <c r="V133" i="18"/>
  <c r="M139" i="18"/>
  <c r="R143" i="18"/>
  <c r="R152" i="18"/>
  <c r="D153" i="18"/>
  <c r="D294" i="18" s="1"/>
  <c r="T158" i="18"/>
  <c r="U160" i="18"/>
  <c r="M174" i="18"/>
  <c r="S199" i="18"/>
  <c r="P199" i="18"/>
  <c r="N199" i="18"/>
  <c r="U199" i="18"/>
  <c r="T199" i="18"/>
  <c r="R199" i="18"/>
  <c r="Q199" i="18"/>
  <c r="O199" i="18"/>
  <c r="M199" i="18"/>
  <c r="L199" i="18"/>
  <c r="K199" i="18"/>
  <c r="T217" i="18"/>
  <c r="R217" i="18"/>
  <c r="Q217" i="18"/>
  <c r="V217" i="18" s="1"/>
  <c r="O217" i="18"/>
  <c r="N217" i="18"/>
  <c r="M217" i="18"/>
  <c r="N230" i="18"/>
  <c r="M230" i="18"/>
  <c r="L230" i="18"/>
  <c r="K230" i="18"/>
  <c r="V230" i="18" s="1"/>
  <c r="U230" i="18"/>
  <c r="T230" i="18"/>
  <c r="S230" i="18"/>
  <c r="T116" i="18"/>
  <c r="S117" i="18"/>
  <c r="R118" i="18"/>
  <c r="Q119" i="18"/>
  <c r="N122" i="18"/>
  <c r="V122" i="18" s="1"/>
  <c r="U127" i="18"/>
  <c r="T128" i="18"/>
  <c r="S129" i="18"/>
  <c r="R130" i="18"/>
  <c r="N133" i="18"/>
  <c r="N141" i="18"/>
  <c r="V141" i="18" s="1"/>
  <c r="V145" i="18"/>
  <c r="U146" i="18"/>
  <c r="T147" i="18"/>
  <c r="S148" i="18"/>
  <c r="R149" i="18"/>
  <c r="Q155" i="18"/>
  <c r="N157" i="18"/>
  <c r="V157" i="18" s="1"/>
  <c r="U162" i="18"/>
  <c r="T163" i="18"/>
  <c r="S164" i="18"/>
  <c r="R165" i="18"/>
  <c r="Q166" i="18"/>
  <c r="V166" i="18" s="1"/>
  <c r="S171" i="18"/>
  <c r="R172" i="18"/>
  <c r="Q173" i="18"/>
  <c r="N176" i="18"/>
  <c r="V176" i="18" s="1"/>
  <c r="K179" i="18"/>
  <c r="U181" i="18"/>
  <c r="T182" i="18"/>
  <c r="R184" i="18"/>
  <c r="T189" i="18"/>
  <c r="S190" i="18"/>
  <c r="T198" i="18"/>
  <c r="Q198" i="18"/>
  <c r="O198" i="18"/>
  <c r="K217" i="18"/>
  <c r="O230" i="18"/>
  <c r="V273" i="18"/>
  <c r="V272" i="18" s="1"/>
  <c r="U116" i="18"/>
  <c r="T117" i="18"/>
  <c r="S118" i="18"/>
  <c r="R119" i="18"/>
  <c r="O122" i="18"/>
  <c r="K126" i="18"/>
  <c r="V126" i="18" s="1"/>
  <c r="U128" i="18"/>
  <c r="T129" i="18"/>
  <c r="S130" i="18"/>
  <c r="O133" i="18"/>
  <c r="K136" i="18"/>
  <c r="O141" i="18"/>
  <c r="K145" i="18"/>
  <c r="U147" i="18"/>
  <c r="T148" i="18"/>
  <c r="S149" i="18"/>
  <c r="R155" i="18"/>
  <c r="V155" i="18" s="1"/>
  <c r="V154" i="18" s="1"/>
  <c r="O157" i="18"/>
  <c r="U163" i="18"/>
  <c r="T164" i="18"/>
  <c r="T171" i="18"/>
  <c r="S172" i="18"/>
  <c r="R173" i="18"/>
  <c r="V173" i="18" s="1"/>
  <c r="L179" i="18"/>
  <c r="V179" i="18" s="1"/>
  <c r="U189" i="18"/>
  <c r="K214" i="18"/>
  <c r="V214" i="18" s="1"/>
  <c r="U214" i="18"/>
  <c r="T214" i="18"/>
  <c r="R214" i="18"/>
  <c r="Q214" i="18"/>
  <c r="P214" i="18"/>
  <c r="L217" i="18"/>
  <c r="R219" i="18"/>
  <c r="P219" i="18"/>
  <c r="O219" i="18"/>
  <c r="M219" i="18"/>
  <c r="L219" i="18"/>
  <c r="K219" i="18"/>
  <c r="V219" i="18" s="1"/>
  <c r="P230" i="18"/>
  <c r="D244" i="18"/>
  <c r="R254" i="18"/>
  <c r="Q254" i="18"/>
  <c r="P254" i="18"/>
  <c r="O254" i="18"/>
  <c r="M254" i="18"/>
  <c r="L254" i="18"/>
  <c r="K254" i="18"/>
  <c r="V254" i="18" s="1"/>
  <c r="N279" i="18"/>
  <c r="M279" i="18"/>
  <c r="V279" i="18" s="1"/>
  <c r="L279" i="18"/>
  <c r="K279" i="18"/>
  <c r="U279" i="18"/>
  <c r="T279" i="18"/>
  <c r="S279" i="18"/>
  <c r="R279" i="18"/>
  <c r="Q279" i="18"/>
  <c r="U117" i="18"/>
  <c r="T118" i="18"/>
  <c r="S119" i="18"/>
  <c r="V119" i="18" s="1"/>
  <c r="P122" i="18"/>
  <c r="L126" i="18"/>
  <c r="K127" i="18"/>
  <c r="U129" i="18"/>
  <c r="T130" i="18"/>
  <c r="P133" i="18"/>
  <c r="L136" i="18"/>
  <c r="P141" i="18"/>
  <c r="L145" i="18"/>
  <c r="K146" i="18"/>
  <c r="V146" i="18" s="1"/>
  <c r="V147" i="18"/>
  <c r="U148" i="18"/>
  <c r="T149" i="18"/>
  <c r="S155" i="18"/>
  <c r="P157" i="18"/>
  <c r="L161" i="18"/>
  <c r="K162" i="18"/>
  <c r="V162" i="18" s="1"/>
  <c r="U164" i="18"/>
  <c r="T165" i="18"/>
  <c r="S166" i="18"/>
  <c r="U171" i="18"/>
  <c r="T172" i="18"/>
  <c r="S173" i="18"/>
  <c r="P176" i="18"/>
  <c r="M179" i="18"/>
  <c r="K181" i="18"/>
  <c r="V181" i="18" s="1"/>
  <c r="U197" i="18"/>
  <c r="R197" i="18"/>
  <c r="P197" i="18"/>
  <c r="P202" i="18"/>
  <c r="N202" i="18"/>
  <c r="M202" i="18"/>
  <c r="K202" i="18"/>
  <c r="V202" i="18" s="1"/>
  <c r="L214" i="18"/>
  <c r="P217" i="18"/>
  <c r="N219" i="18"/>
  <c r="Q230" i="18"/>
  <c r="K116" i="18"/>
  <c r="U118" i="18"/>
  <c r="T119" i="18"/>
  <c r="Q122" i="18"/>
  <c r="M126" i="18"/>
  <c r="L127" i="18"/>
  <c r="V127" i="18" s="1"/>
  <c r="K128" i="18"/>
  <c r="U130" i="18"/>
  <c r="Q133" i="18"/>
  <c r="M136" i="18"/>
  <c r="Q141" i="18"/>
  <c r="M145" i="18"/>
  <c r="L146" i="18"/>
  <c r="K147" i="18"/>
  <c r="U149" i="18"/>
  <c r="T155" i="18"/>
  <c r="Q157" i="18"/>
  <c r="M161" i="18"/>
  <c r="L162" i="18"/>
  <c r="K163" i="18"/>
  <c r="U165" i="18"/>
  <c r="T166" i="18"/>
  <c r="U172" i="18"/>
  <c r="T173" i="18"/>
  <c r="Q176" i="18"/>
  <c r="N179" i="18"/>
  <c r="M180" i="18"/>
  <c r="L181" i="18"/>
  <c r="K182" i="18"/>
  <c r="V182" i="18" s="1"/>
  <c r="U184" i="18"/>
  <c r="K189" i="18"/>
  <c r="V189" i="18" s="1"/>
  <c r="K197" i="18"/>
  <c r="L202" i="18"/>
  <c r="N211" i="18"/>
  <c r="L211" i="18"/>
  <c r="K211" i="18"/>
  <c r="V211" i="18" s="1"/>
  <c r="U211" i="18"/>
  <c r="T211" i="18"/>
  <c r="S211" i="18"/>
  <c r="M214" i="18"/>
  <c r="S217" i="18"/>
  <c r="Q219" i="18"/>
  <c r="R230" i="18"/>
  <c r="S246" i="18"/>
  <c r="R246" i="18"/>
  <c r="Q246" i="18"/>
  <c r="P246" i="18"/>
  <c r="N246" i="18"/>
  <c r="M246" i="18"/>
  <c r="L246" i="18"/>
  <c r="S254" i="18"/>
  <c r="T264" i="18"/>
  <c r="S264" i="18"/>
  <c r="R264" i="18"/>
  <c r="Q264" i="18"/>
  <c r="O264" i="18"/>
  <c r="N264" i="18"/>
  <c r="M264" i="18"/>
  <c r="V264" i="18" s="1"/>
  <c r="R266" i="18"/>
  <c r="Q266" i="18"/>
  <c r="V266" i="18" s="1"/>
  <c r="P266" i="18"/>
  <c r="O266" i="18"/>
  <c r="M266" i="18"/>
  <c r="L266" i="18"/>
  <c r="K266" i="18"/>
  <c r="P279" i="18"/>
  <c r="L116" i="18"/>
  <c r="V116" i="18" s="1"/>
  <c r="K117" i="18"/>
  <c r="V117" i="18" s="1"/>
  <c r="U119" i="18"/>
  <c r="R122" i="18"/>
  <c r="N126" i="18"/>
  <c r="M127" i="18"/>
  <c r="L128" i="18"/>
  <c r="V128" i="18" s="1"/>
  <c r="R133" i="18"/>
  <c r="N136" i="18"/>
  <c r="R141" i="18"/>
  <c r="N145" i="18"/>
  <c r="M146" i="18"/>
  <c r="L147" i="18"/>
  <c r="K148" i="18"/>
  <c r="V148" i="18" s="1"/>
  <c r="V149" i="18"/>
  <c r="U155" i="18"/>
  <c r="R157" i="18"/>
  <c r="N161" i="18"/>
  <c r="M162" i="18"/>
  <c r="L163" i="18"/>
  <c r="K164" i="18"/>
  <c r="V164" i="18" s="1"/>
  <c r="U166" i="18"/>
  <c r="K171" i="18"/>
  <c r="V171" i="18" s="1"/>
  <c r="U173" i="18"/>
  <c r="R176" i="18"/>
  <c r="O179" i="18"/>
  <c r="N180" i="18"/>
  <c r="M181" i="18"/>
  <c r="L182" i="18"/>
  <c r="K183" i="18"/>
  <c r="V183" i="18" s="1"/>
  <c r="R186" i="18"/>
  <c r="V186" i="18" s="1"/>
  <c r="V185" i="18" s="1"/>
  <c r="L189" i="18"/>
  <c r="K190" i="18"/>
  <c r="V190" i="18" s="1"/>
  <c r="V196" i="18"/>
  <c r="S196" i="18"/>
  <c r="Q196" i="18"/>
  <c r="L197" i="18"/>
  <c r="N198" i="18"/>
  <c r="O202" i="18"/>
  <c r="M211" i="18"/>
  <c r="N214" i="18"/>
  <c r="U216" i="18"/>
  <c r="S216" i="18"/>
  <c r="R216" i="18"/>
  <c r="P216" i="18"/>
  <c r="O216" i="18"/>
  <c r="N216" i="18"/>
  <c r="U217" i="18"/>
  <c r="S219" i="18"/>
  <c r="T236" i="18"/>
  <c r="S236" i="18"/>
  <c r="R236" i="18"/>
  <c r="Q236" i="18"/>
  <c r="O236" i="18"/>
  <c r="N236" i="18"/>
  <c r="M236" i="18"/>
  <c r="R238" i="18"/>
  <c r="Q238" i="18"/>
  <c r="P238" i="18"/>
  <c r="O238" i="18"/>
  <c r="M238" i="18"/>
  <c r="L238" i="18"/>
  <c r="K238" i="18"/>
  <c r="K246" i="18"/>
  <c r="V246" i="18" s="1"/>
  <c r="V245" i="18" s="1"/>
  <c r="V244" i="18" s="1"/>
  <c r="T254" i="18"/>
  <c r="K264" i="18"/>
  <c r="N266" i="18"/>
  <c r="M116" i="18"/>
  <c r="L117" i="18"/>
  <c r="K118" i="18"/>
  <c r="V118" i="18" s="1"/>
  <c r="S122" i="18"/>
  <c r="O126" i="18"/>
  <c r="N127" i="18"/>
  <c r="M128" i="18"/>
  <c r="L129" i="18"/>
  <c r="V129" i="18" s="1"/>
  <c r="K130" i="18"/>
  <c r="V130" i="18" s="1"/>
  <c r="S133" i="18"/>
  <c r="O136" i="18"/>
  <c r="V136" i="18" s="1"/>
  <c r="V135" i="18" s="1"/>
  <c r="S141" i="18"/>
  <c r="O145" i="18"/>
  <c r="N146" i="18"/>
  <c r="M147" i="18"/>
  <c r="L148" i="18"/>
  <c r="K149" i="18"/>
  <c r="S157" i="18"/>
  <c r="O161" i="18"/>
  <c r="V161" i="18" s="1"/>
  <c r="N162" i="18"/>
  <c r="M163" i="18"/>
  <c r="V163" i="18" s="1"/>
  <c r="L164" i="18"/>
  <c r="K165" i="18"/>
  <c r="V165" i="18" s="1"/>
  <c r="L171" i="18"/>
  <c r="K172" i="18"/>
  <c r="V172" i="18" s="1"/>
  <c r="S176" i="18"/>
  <c r="P179" i="18"/>
  <c r="O180" i="18"/>
  <c r="V180" i="18" s="1"/>
  <c r="N181" i="18"/>
  <c r="M182" i="18"/>
  <c r="L183" i="18"/>
  <c r="K184" i="18"/>
  <c r="V184" i="18" s="1"/>
  <c r="S186" i="18"/>
  <c r="M189" i="18"/>
  <c r="L190" i="18"/>
  <c r="K191" i="18"/>
  <c r="V191" i="18" s="1"/>
  <c r="T195" i="18"/>
  <c r="R195" i="18"/>
  <c r="K196" i="18"/>
  <c r="M197" i="18"/>
  <c r="P198" i="18"/>
  <c r="Q201" i="18"/>
  <c r="O201" i="18"/>
  <c r="N201" i="18"/>
  <c r="L201" i="18"/>
  <c r="V201" i="18" s="1"/>
  <c r="Q202" i="18"/>
  <c r="O211" i="18"/>
  <c r="O214" i="18"/>
  <c r="K216" i="18"/>
  <c r="T219" i="18"/>
  <c r="R226" i="18"/>
  <c r="Q226" i="18"/>
  <c r="P226" i="18"/>
  <c r="O226" i="18"/>
  <c r="M226" i="18"/>
  <c r="L226" i="18"/>
  <c r="K226" i="18"/>
  <c r="K236" i="18"/>
  <c r="N238" i="18"/>
  <c r="O246" i="18"/>
  <c r="U252" i="18"/>
  <c r="T252" i="18"/>
  <c r="S252" i="18"/>
  <c r="R252" i="18"/>
  <c r="P252" i="18"/>
  <c r="O252" i="18"/>
  <c r="N252" i="18"/>
  <c r="U254" i="18"/>
  <c r="L264" i="18"/>
  <c r="S266" i="18"/>
  <c r="T186" i="18"/>
  <c r="N189" i="18"/>
  <c r="M190" i="18"/>
  <c r="L191" i="18"/>
  <c r="K192" i="18"/>
  <c r="K193" i="18"/>
  <c r="K194" i="18"/>
  <c r="K195" i="18"/>
  <c r="V195" i="18" s="1"/>
  <c r="L196" i="18"/>
  <c r="N197" i="18"/>
  <c r="R198" i="18"/>
  <c r="R202" i="18"/>
  <c r="P211" i="18"/>
  <c r="S214" i="18"/>
  <c r="L216" i="18"/>
  <c r="S218" i="18"/>
  <c r="Q218" i="18"/>
  <c r="P218" i="18"/>
  <c r="N218" i="18"/>
  <c r="M218" i="18"/>
  <c r="L218" i="18"/>
  <c r="V218" i="18" s="1"/>
  <c r="U219" i="18"/>
  <c r="L236" i="18"/>
  <c r="S238" i="18"/>
  <c r="T246" i="18"/>
  <c r="P264" i="18"/>
  <c r="T266" i="18"/>
  <c r="Q211" i="18"/>
  <c r="M216" i="18"/>
  <c r="U246" i="18"/>
  <c r="N258" i="18"/>
  <c r="M258" i="18"/>
  <c r="L258" i="18"/>
  <c r="K258" i="18"/>
  <c r="U258" i="18"/>
  <c r="T258" i="18"/>
  <c r="S258" i="18"/>
  <c r="U264" i="18"/>
  <c r="U266" i="18"/>
  <c r="M192" i="18"/>
  <c r="V192" i="18" s="1"/>
  <c r="M193" i="18"/>
  <c r="V193" i="18" s="1"/>
  <c r="M194" i="18"/>
  <c r="M195" i="18"/>
  <c r="N196" i="18"/>
  <c r="Q197" i="18"/>
  <c r="U198" i="18"/>
  <c r="R200" i="18"/>
  <c r="P200" i="18"/>
  <c r="O200" i="18"/>
  <c r="M200" i="18"/>
  <c r="V200" i="18" s="1"/>
  <c r="P201" i="18"/>
  <c r="T202" i="18"/>
  <c r="R211" i="18"/>
  <c r="V215" i="18"/>
  <c r="Q216" i="18"/>
  <c r="O218" i="18"/>
  <c r="T226" i="18"/>
  <c r="U236" i="18"/>
  <c r="U238" i="18"/>
  <c r="M252" i="18"/>
  <c r="O258" i="18"/>
  <c r="V283" i="18"/>
  <c r="U286" i="18"/>
  <c r="T287" i="18"/>
  <c r="S288" i="18"/>
  <c r="R289" i="18"/>
  <c r="Q290" i="18"/>
  <c r="P291" i="18"/>
  <c r="O292" i="18"/>
  <c r="N293" i="18"/>
  <c r="T276" i="18"/>
  <c r="S277" i="18"/>
  <c r="R278" i="18"/>
  <c r="P280" i="18"/>
  <c r="V280" i="18" s="1"/>
  <c r="O281" i="18"/>
  <c r="N282" i="18"/>
  <c r="L284" i="18"/>
  <c r="V284" i="18" s="1"/>
  <c r="K285" i="18"/>
  <c r="U287" i="18"/>
  <c r="T288" i="18"/>
  <c r="S289" i="18"/>
  <c r="R290" i="18"/>
  <c r="Q291" i="18"/>
  <c r="P292" i="18"/>
  <c r="O293" i="18"/>
  <c r="U276" i="18"/>
  <c r="T277" i="18"/>
  <c r="S278" i="18"/>
  <c r="Q280" i="18"/>
  <c r="P281" i="18"/>
  <c r="V281" i="18" s="1"/>
  <c r="O282" i="18"/>
  <c r="M284" i="18"/>
  <c r="L285" i="18"/>
  <c r="U288" i="18"/>
  <c r="T289" i="18"/>
  <c r="S290" i="18"/>
  <c r="V290" i="18" s="1"/>
  <c r="R291" i="18"/>
  <c r="Q292" i="18"/>
  <c r="P293" i="18"/>
  <c r="T210" i="18"/>
  <c r="R212" i="18"/>
  <c r="Q213" i="18"/>
  <c r="O215" i="18"/>
  <c r="T221" i="18"/>
  <c r="Q223" i="18"/>
  <c r="U228" i="18"/>
  <c r="T229" i="18"/>
  <c r="R231" i="18"/>
  <c r="Q232" i="18"/>
  <c r="P233" i="18"/>
  <c r="O234" i="18"/>
  <c r="V234" i="18" s="1"/>
  <c r="U240" i="18"/>
  <c r="T241" i="18"/>
  <c r="R243" i="18"/>
  <c r="U248" i="18"/>
  <c r="O251" i="18"/>
  <c r="V251" i="18" s="1"/>
  <c r="U256" i="18"/>
  <c r="T257" i="18"/>
  <c r="Q260" i="18"/>
  <c r="P261" i="18"/>
  <c r="O262" i="18"/>
  <c r="U268" i="18"/>
  <c r="T269" i="18"/>
  <c r="R271" i="18"/>
  <c r="V276" i="18"/>
  <c r="U277" i="18"/>
  <c r="T278" i="18"/>
  <c r="R280" i="18"/>
  <c r="Q281" i="18"/>
  <c r="P282" i="18"/>
  <c r="N284" i="18"/>
  <c r="M285" i="18"/>
  <c r="U289" i="18"/>
  <c r="T290" i="18"/>
  <c r="S291" i="18"/>
  <c r="R292" i="18"/>
  <c r="Q293" i="18"/>
  <c r="U210" i="18"/>
  <c r="V210" i="18" s="1"/>
  <c r="S212" i="18"/>
  <c r="V212" i="18" s="1"/>
  <c r="R213" i="18"/>
  <c r="P215" i="18"/>
  <c r="U221" i="18"/>
  <c r="R223" i="18"/>
  <c r="K227" i="18"/>
  <c r="U229" i="18"/>
  <c r="S231" i="18"/>
  <c r="V231" i="18" s="1"/>
  <c r="R232" i="18"/>
  <c r="Q233" i="18"/>
  <c r="V233" i="18" s="1"/>
  <c r="P234" i="18"/>
  <c r="K239" i="18"/>
  <c r="V239" i="18" s="1"/>
  <c r="U241" i="18"/>
  <c r="S243" i="18"/>
  <c r="P251" i="18"/>
  <c r="K255" i="18"/>
  <c r="U257" i="18"/>
  <c r="V257" i="18" s="1"/>
  <c r="R260" i="18"/>
  <c r="Q261" i="18"/>
  <c r="V261" i="18" s="1"/>
  <c r="P262" i="18"/>
  <c r="V262" i="18" s="1"/>
  <c r="K267" i="18"/>
  <c r="V267" i="18" s="1"/>
  <c r="U269" i="18"/>
  <c r="S271" i="18"/>
  <c r="U278" i="18"/>
  <c r="S280" i="18"/>
  <c r="R281" i="18"/>
  <c r="Q282" i="18"/>
  <c r="V282" i="18" s="1"/>
  <c r="O284" i="18"/>
  <c r="N285" i="18"/>
  <c r="V289" i="18"/>
  <c r="U290" i="18"/>
  <c r="T291" i="18"/>
  <c r="S292" i="18"/>
  <c r="R293" i="18"/>
  <c r="T205" i="18"/>
  <c r="V205" i="18" s="1"/>
  <c r="T212" i="18"/>
  <c r="S213" i="18"/>
  <c r="V213" i="18" s="1"/>
  <c r="Q215" i="18"/>
  <c r="V221" i="18"/>
  <c r="V220" i="18" s="1"/>
  <c r="S223" i="18"/>
  <c r="V223" i="18" s="1"/>
  <c r="V222" i="18" s="1"/>
  <c r="L227" i="18"/>
  <c r="V227" i="18" s="1"/>
  <c r="K228" i="18"/>
  <c r="T231" i="18"/>
  <c r="S232" i="18"/>
  <c r="R233" i="18"/>
  <c r="Q234" i="18"/>
  <c r="L239" i="18"/>
  <c r="K240" i="18"/>
  <c r="V240" i="18" s="1"/>
  <c r="T243" i="18"/>
  <c r="V243" i="18" s="1"/>
  <c r="K248" i="18"/>
  <c r="V248" i="18" s="1"/>
  <c r="V247" i="18" s="1"/>
  <c r="Q251" i="18"/>
  <c r="L255" i="18"/>
  <c r="K256" i="18"/>
  <c r="T259" i="18"/>
  <c r="V259" i="18" s="1"/>
  <c r="S260" i="18"/>
  <c r="R261" i="18"/>
  <c r="Q262" i="18"/>
  <c r="L267" i="18"/>
  <c r="K268" i="18"/>
  <c r="V268" i="18" s="1"/>
  <c r="V269" i="18"/>
  <c r="T271" i="18"/>
  <c r="V271" i="18" s="1"/>
  <c r="V278" i="18"/>
  <c r="T280" i="18"/>
  <c r="S281" i="18"/>
  <c r="R282" i="18"/>
  <c r="P284" i="18"/>
  <c r="O285" i="18"/>
  <c r="K289" i="18"/>
  <c r="U291" i="18"/>
  <c r="T292" i="18"/>
  <c r="S293" i="18"/>
  <c r="V291" i="18"/>
  <c r="U292" i="18"/>
  <c r="T293" i="18"/>
  <c r="L203" i="18"/>
  <c r="V203" i="18" s="1"/>
  <c r="L210" i="18"/>
  <c r="U213" i="18"/>
  <c r="S215" i="18"/>
  <c r="L221" i="18"/>
  <c r="U223" i="18"/>
  <c r="N227" i="18"/>
  <c r="M228" i="18"/>
  <c r="V228" i="18" s="1"/>
  <c r="L229" i="18"/>
  <c r="V229" i="18" s="1"/>
  <c r="U232" i="18"/>
  <c r="T233" i="18"/>
  <c r="S234" i="18"/>
  <c r="N239" i="18"/>
  <c r="M240" i="18"/>
  <c r="L241" i="18"/>
  <c r="V241" i="18" s="1"/>
  <c r="M248" i="18"/>
  <c r="S251" i="18"/>
  <c r="N255" i="18"/>
  <c r="V255" i="18" s="1"/>
  <c r="M256" i="18"/>
  <c r="V256" i="18" s="1"/>
  <c r="L257" i="18"/>
  <c r="U260" i="18"/>
  <c r="T261" i="18"/>
  <c r="S262" i="18"/>
  <c r="N267" i="18"/>
  <c r="M268" i="18"/>
  <c r="L269" i="18"/>
  <c r="M277" i="18"/>
  <c r="V277" i="18" s="1"/>
  <c r="L278" i="18"/>
  <c r="U281" i="18"/>
  <c r="T282" i="18"/>
  <c r="R284" i="18"/>
  <c r="Q285" i="18"/>
  <c r="K291" i="18"/>
  <c r="U293" i="18"/>
  <c r="V232" i="18"/>
  <c r="U233" i="18"/>
  <c r="V260" i="18"/>
  <c r="U261" i="18"/>
  <c r="U282" i="18"/>
  <c r="S284" i="18"/>
  <c r="R285" i="18"/>
  <c r="L291" i="18"/>
  <c r="U283" i="18"/>
  <c r="T284" i="18"/>
  <c r="S285" i="18"/>
  <c r="V285" i="18" s="1"/>
  <c r="R286" i="18"/>
  <c r="Q287" i="18"/>
  <c r="V287" i="18" s="1"/>
  <c r="P288" i="18"/>
  <c r="V288" i="18" s="1"/>
  <c r="O289" i="18"/>
  <c r="N290" i="18"/>
  <c r="M291" i="18"/>
  <c r="L292" i="18"/>
  <c r="V292" i="18" s="1"/>
  <c r="K293" i="18"/>
  <c r="V293" i="18" s="1"/>
  <c r="U284" i="18"/>
  <c r="T285" i="18"/>
  <c r="S286" i="18"/>
  <c r="V286" i="18" s="1"/>
  <c r="R287" i="18"/>
  <c r="Q288" i="18"/>
  <c r="P289" i="18"/>
  <c r="O290" i="18"/>
  <c r="N291" i="18"/>
  <c r="M292" i="18"/>
  <c r="L293" i="18"/>
  <c r="AC285" i="19" l="1"/>
  <c r="AC266" i="19"/>
  <c r="AC199" i="19"/>
  <c r="AC84" i="19"/>
  <c r="AC37" i="19"/>
  <c r="AC143" i="19"/>
  <c r="AC164" i="19"/>
  <c r="AC18" i="19"/>
  <c r="AC80" i="19"/>
  <c r="AC112" i="19"/>
  <c r="AC283" i="19"/>
  <c r="AC228" i="19"/>
  <c r="AC226" i="19" s="1"/>
  <c r="AC225" i="19" s="1"/>
  <c r="AC146" i="19"/>
  <c r="AC41" i="19"/>
  <c r="AC40" i="19" s="1"/>
  <c r="AC17" i="19"/>
  <c r="AC38" i="19"/>
  <c r="AC268" i="19"/>
  <c r="AC244" i="19"/>
  <c r="AC151" i="19"/>
  <c r="AC138" i="19"/>
  <c r="AC19" i="19"/>
  <c r="AC15" i="19"/>
  <c r="AC14" i="19" s="1"/>
  <c r="AC13" i="19" s="1"/>
  <c r="AC103" i="19"/>
  <c r="D295" i="19"/>
  <c r="AC232" i="19"/>
  <c r="AC274" i="19"/>
  <c r="AC273" i="19" s="1"/>
  <c r="AC68" i="19"/>
  <c r="AC134" i="19"/>
  <c r="AC34" i="19"/>
  <c r="AC187" i="19"/>
  <c r="AC251" i="19"/>
  <c r="AC144" i="19"/>
  <c r="AC142" i="19" s="1"/>
  <c r="AC141" i="19" s="1"/>
  <c r="AC16" i="19"/>
  <c r="AC30" i="19"/>
  <c r="AC127" i="19"/>
  <c r="AC28" i="19"/>
  <c r="AC292" i="19"/>
  <c r="AC88" i="19"/>
  <c r="AC86" i="19" s="1"/>
  <c r="AC23" i="19"/>
  <c r="AC166" i="19"/>
  <c r="AC27" i="19"/>
  <c r="AC257" i="19"/>
  <c r="AC22" i="19"/>
  <c r="AC20" i="19"/>
  <c r="AC26" i="19"/>
  <c r="AC129" i="19"/>
  <c r="AC29" i="19"/>
  <c r="AC25" i="19"/>
  <c r="AC35" i="19"/>
  <c r="AC116" i="19"/>
  <c r="AC207" i="19"/>
  <c r="AC137" i="19"/>
  <c r="AC59" i="19"/>
  <c r="AC71" i="19"/>
  <c r="AC254" i="19"/>
  <c r="AC250" i="19" s="1"/>
  <c r="AC172" i="19"/>
  <c r="AC171" i="19" s="1"/>
  <c r="AC210" i="19"/>
  <c r="AC135" i="19"/>
  <c r="AC74" i="19"/>
  <c r="AC161" i="19"/>
  <c r="AC158" i="19" s="1"/>
  <c r="AC157" i="19" s="1"/>
  <c r="AC277" i="19"/>
  <c r="AC43" i="19"/>
  <c r="O295" i="19"/>
  <c r="N295" i="19"/>
  <c r="AC82" i="19"/>
  <c r="AC278" i="19"/>
  <c r="AC201" i="19"/>
  <c r="AC189" i="19" s="1"/>
  <c r="AC188" i="19" s="1"/>
  <c r="AC93" i="19"/>
  <c r="AC64" i="19"/>
  <c r="AC105" i="19"/>
  <c r="V253" i="18"/>
  <c r="V31" i="18"/>
  <c r="V58" i="18"/>
  <c r="V82" i="18"/>
  <c r="V209" i="18"/>
  <c r="V206" i="18" s="1"/>
  <c r="V170" i="18"/>
  <c r="V169" i="18" s="1"/>
  <c r="V275" i="18"/>
  <c r="V274" i="18" s="1"/>
  <c r="V194" i="18"/>
  <c r="V188" i="18" s="1"/>
  <c r="V187" i="18" s="1"/>
  <c r="V197" i="18"/>
  <c r="V199" i="18"/>
  <c r="V10" i="18"/>
  <c r="V9" i="18" s="1"/>
  <c r="V252" i="18"/>
  <c r="V250" i="18" s="1"/>
  <c r="V249" i="18" s="1"/>
  <c r="V174" i="18"/>
  <c r="V158" i="18"/>
  <c r="V156" i="18" s="1"/>
  <c r="V153" i="18" s="1"/>
  <c r="V47" i="18"/>
  <c r="V39" i="18" s="1"/>
  <c r="V38" i="18" s="1"/>
  <c r="V238" i="18"/>
  <c r="V120" i="18"/>
  <c r="V112" i="18" s="1"/>
  <c r="V111" i="18" s="1"/>
  <c r="V216" i="18"/>
  <c r="V198" i="18"/>
  <c r="V152" i="18"/>
  <c r="V151" i="18" s="1"/>
  <c r="V150" i="18" s="1"/>
  <c r="V100" i="18"/>
  <c r="V258" i="18"/>
  <c r="V110" i="18"/>
  <c r="V108" i="18" s="1"/>
  <c r="V236" i="18"/>
  <c r="V143" i="18"/>
  <c r="V95" i="18"/>
  <c r="V226" i="18"/>
  <c r="V225" i="18" s="1"/>
  <c r="V224" i="18" s="1"/>
  <c r="V139" i="18"/>
  <c r="V138" i="18" s="1"/>
  <c r="V137" i="18" s="1"/>
  <c r="V124" i="18"/>
  <c r="V80" i="18"/>
  <c r="V59" i="18" s="1"/>
  <c r="V29" i="18"/>
  <c r="AC99" i="19" l="1"/>
  <c r="AC98" i="19" s="1"/>
  <c r="AC42" i="19"/>
  <c r="AC276" i="19"/>
  <c r="AC275" i="19" s="1"/>
  <c r="AC63" i="19"/>
  <c r="AC62" i="19"/>
  <c r="AC295" i="19" s="1"/>
  <c r="AC115" i="19"/>
  <c r="V94" i="18"/>
  <c r="V294" i="18" s="1"/>
</calcChain>
</file>

<file path=xl/sharedStrings.xml><?xml version="1.0" encoding="utf-8"?>
<sst xmlns="http://schemas.openxmlformats.org/spreadsheetml/2006/main" count="1869" uniqueCount="309">
  <si>
    <t>к Тарифному соглашению в системе ОМС</t>
  </si>
  <si>
    <t>№
п/п</t>
  </si>
  <si>
    <t>Наименование МО/ФАП</t>
  </si>
  <si>
    <t>Количество ФАП</t>
  </si>
  <si>
    <t>Соответствие требованиям, установленным положением об организации первичной медико-сенитарной помощи (+/-)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</si>
  <si>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</si>
  <si>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</si>
  <si>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</si>
  <si>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</si>
  <si>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</si>
  <si>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</si>
  <si>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</si>
  <si>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</si>
  <si>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</si>
  <si>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</si>
  <si>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</si>
  <si>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</si>
  <si>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</si>
  <si>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</si>
  <si>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</si>
  <si>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</si>
  <si>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</si>
  <si>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</si>
  <si>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</si>
  <si>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</si>
  <si>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</si>
  <si>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</si>
  <si>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</si>
  <si>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</si>
  <si>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</si>
  <si>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</si>
  <si>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</si>
  <si>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</si>
  <si>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</si>
  <si>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</si>
  <si>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</si>
  <si>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</si>
  <si>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</si>
  <si>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</si>
  <si>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</si>
  <si>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</si>
  <si>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</si>
  <si>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</si>
  <si>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</si>
  <si>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</si>
  <si>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</si>
  <si>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</si>
  <si>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</si>
  <si>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</si>
  <si>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</si>
  <si>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</si>
  <si>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</si>
  <si>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</si>
  <si>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</si>
  <si>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</si>
  <si>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</si>
  <si>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</si>
  <si>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</si>
  <si>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</si>
  <si>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</si>
  <si>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</si>
  <si>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</si>
  <si>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</si>
  <si>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</si>
  <si>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</si>
  <si>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</si>
  <si>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</si>
  <si>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</si>
  <si>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</si>
  <si>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</si>
  <si>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</si>
  <si>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</si>
  <si>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</si>
  <si>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</si>
  <si>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</si>
  <si>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</si>
  <si>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</si>
  <si>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</si>
  <si>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</si>
  <si>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</si>
  <si>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</si>
  <si>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</si>
  <si>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</si>
  <si>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</si>
  <si>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</si>
  <si>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</si>
  <si>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</si>
  <si>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</si>
  <si>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</si>
  <si>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</si>
  <si>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</si>
  <si>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</si>
  <si>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</si>
  <si>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</si>
  <si>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</si>
  <si>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</si>
  <si>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</si>
  <si>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</si>
  <si>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</si>
  <si>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</si>
  <si>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</si>
  <si>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</si>
  <si>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</si>
  <si>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</si>
  <si>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</si>
  <si>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</si>
  <si>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</si>
  <si>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</si>
  <si>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</si>
  <si>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</si>
  <si>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</si>
  <si>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</si>
  <si>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</si>
  <si>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</si>
  <si>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</si>
  <si>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</si>
  <si>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</si>
  <si>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</si>
  <si>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</si>
  <si>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</si>
  <si>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</si>
  <si>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</si>
  <si>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</si>
  <si>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</si>
  <si>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</si>
  <si>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</si>
  <si>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</si>
  <si>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</si>
  <si>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</si>
  <si>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</si>
  <si>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</si>
  <si>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</si>
  <si>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</si>
  <si>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</si>
  <si>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</si>
  <si>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</si>
  <si>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</si>
  <si>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</si>
  <si>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</si>
  <si>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</si>
  <si>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</si>
  <si>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</si>
  <si>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</si>
  <si>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</si>
  <si>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</si>
  <si>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</si>
  <si>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</si>
  <si>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</si>
  <si>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</si>
  <si>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</si>
  <si>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</si>
  <si>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</si>
  <si>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</si>
  <si>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</si>
  <si>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</si>
  <si>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</si>
  <si>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</si>
  <si>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</si>
  <si>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</si>
  <si>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</si>
  <si>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</si>
  <si>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</si>
  <si>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</si>
  <si>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</si>
  <si>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</si>
  <si>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</si>
  <si>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</si>
  <si>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</si>
  <si>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</si>
  <si>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</si>
  <si>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</si>
  <si>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</si>
  <si>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</si>
  <si>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</si>
  <si>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</si>
  <si>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</si>
  <si>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</si>
  <si>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</si>
  <si>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</si>
  <si>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</si>
  <si>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</si>
  <si>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</si>
  <si>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</si>
  <si>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</si>
  <si>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</si>
  <si>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</si>
  <si>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</si>
  <si>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</si>
  <si>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</si>
  <si>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</si>
  <si>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</si>
  <si>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</si>
  <si>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</si>
  <si>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</si>
  <si>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</si>
  <si>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</si>
  <si>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</si>
  <si>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</si>
  <si>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</si>
  <si>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</si>
  <si>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</si>
  <si>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</si>
  <si>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</si>
  <si>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</si>
  <si>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</si>
  <si>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</si>
  <si>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</si>
  <si>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</si>
  <si>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</si>
  <si>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</si>
  <si>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</si>
  <si>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</si>
  <si>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</si>
  <si>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</si>
  <si>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</si>
  <si>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</si>
  <si>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</si>
  <si>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</si>
  <si>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</si>
  <si>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</si>
  <si>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</si>
  <si>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</si>
  <si>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</si>
  <si>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Ильинский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</si>
  <si>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</si>
  <si>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</si>
  <si>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</si>
  <si>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</si>
  <si>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</si>
  <si>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</si>
  <si>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</si>
  <si>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</si>
  <si>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</si>
  <si>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</si>
  <si>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</si>
  <si>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</si>
  <si>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</si>
  <si>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</si>
  <si>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</si>
  <si>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ГБУЗ КО "Гурьевская ЦРБ"</t>
  </si>
  <si>
    <t>ФАП п. Ильичево</t>
  </si>
  <si>
    <t>ФАП п. Ольховка</t>
  </si>
  <si>
    <t>ФАП п. Калинково</t>
  </si>
  <si>
    <t>ФАП п. Сокольники</t>
  </si>
  <si>
    <t>ФАП Липовский</t>
  </si>
  <si>
    <t>ФАП Ломовский</t>
  </si>
  <si>
    <t>ФАП Лермонтовский</t>
  </si>
  <si>
    <t>ФАП Славяновский</t>
  </si>
  <si>
    <t>ФАП Отважненский</t>
  </si>
  <si>
    <t>ФАП Дубровский</t>
  </si>
  <si>
    <t>ФАП Побережский</t>
  </si>
  <si>
    <t>ФАП Раздольненский</t>
  </si>
  <si>
    <t>ФАП Рябиновский</t>
  </si>
  <si>
    <t xml:space="preserve">ФАП п.Дорожный </t>
  </si>
  <si>
    <t>ФАП п.Ласкино</t>
  </si>
  <si>
    <t>ФАП п.Дружный</t>
  </si>
  <si>
    <t>ФАП п.Невское</t>
  </si>
  <si>
    <t>ФАП п.Рыбное</t>
  </si>
  <si>
    <t>ФАП п.Рябиновка</t>
  </si>
  <si>
    <t>ФАП п.Светлое</t>
  </si>
  <si>
    <t>ФАП п.Сосновка</t>
  </si>
  <si>
    <t>ФАП п.Прибрежное</t>
  </si>
  <si>
    <t>ФАП п.Малое Луговое</t>
  </si>
  <si>
    <t>ГБУЗ КО "Светловская ЦРБ"</t>
  </si>
  <si>
    <t>ФАП п. Акулово</t>
  </si>
  <si>
    <t>ФАП п.Зареченское</t>
  </si>
  <si>
    <t>ФАП п.Костромино</t>
  </si>
  <si>
    <t>ФАП п.Новостроево</t>
  </si>
  <si>
    <t>ФАП п.Дальнее</t>
  </si>
  <si>
    <t>ФАП п. Холмогоровка</t>
  </si>
  <si>
    <t>Чос</t>
  </si>
  <si>
    <t>ФОгод</t>
  </si>
  <si>
    <t>ФОмес</t>
  </si>
  <si>
    <t>КС</t>
  </si>
  <si>
    <t>от 100 до 900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</si>
  <si>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</si>
  <si>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</si>
  <si>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</si>
  <si>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</si>
  <si>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</si>
  <si>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</si>
  <si>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</si>
  <si>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</si>
  <si>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</si>
  <si>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</si>
  <si>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</si>
  <si>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</si>
  <si>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 900 до 1500</t>
  </si>
  <si>
    <t>более 2000</t>
  </si>
  <si>
    <t>Плановый размер финансового обеспечения ФАП на месяц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</si>
  <si>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</t>
  </si>
  <si>
    <t>от 100 до 901</t>
  </si>
  <si>
    <t>от 1501 до 2000</t>
  </si>
  <si>
    <t>менее 100</t>
  </si>
  <si>
    <r>
      <t xml:space="preserve">Группа №1 (менее 100) </t>
    </r>
    <r>
      <rPr>
        <b/>
        <vertAlign val="superscript"/>
        <sz val="11"/>
        <rFont val="Times New Roman"/>
        <family val="1"/>
        <charset val="204"/>
      </rPr>
      <t>1</t>
    </r>
  </si>
  <si>
    <t>Плановый размер финансового обеспечения ФАП 
(руб.)</t>
  </si>
  <si>
    <t>Численность обслуживаемого 
населения</t>
  </si>
  <si>
    <t>Всего</t>
  </si>
  <si>
    <t>в т.ч. женщины репродуктивного возраста</t>
  </si>
  <si>
    <t>Наличие акушера</t>
  </si>
  <si>
    <t>КС на 01.04.24</t>
  </si>
  <si>
    <t>от 1501 до 2001</t>
  </si>
  <si>
    <t>Повышающий коэффициент на отдельные полномочия на фельдшера/мед. сестру</t>
  </si>
  <si>
    <t xml:space="preserve"> от 24 января 2024 года</t>
  </si>
  <si>
    <t>ФАП п. Забродино</t>
  </si>
  <si>
    <t>к Выписке из Протокола заседания № 3</t>
  </si>
  <si>
    <t>Комиссии от 29.03.2024 г.</t>
  </si>
  <si>
    <t>Приложение № 8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</si>
  <si>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на 2024 год
</t>
    </r>
    <r>
      <rPr>
        <sz val="14"/>
        <color rgb="FFFF0000"/>
        <rFont val="Times New Roman"/>
        <family val="1"/>
        <charset val="204"/>
      </rPr>
      <t>(с изменениями от 29.03.2024)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</si>
</sst>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.000000"/>
    <numFmt numFmtId="166" formatCode="#,##0.0"/>
    <numFmt numFmtId="167" formatCode="#,##0.0000000"/>
    <numFmt numFmtId="168" formatCode="_-* #,##0_-;\-* #,##0_-;_-* &quot;-&quot;??_-;_-@_-"/>
    <numFmt numFmtId="169" formatCode="#,##0.00_ ;\-#,##0.00\ "/>
    <numFmt numFmtId="170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/>
    <xf numFmtId="0" fontId="7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165" fontId="3" fillId="0" borderId="0" xfId="0" applyNumberFormat="1" applyFont="1"/>
    <xf numFmtId="0" fontId="7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43" fontId="8" fillId="0" borderId="1" xfId="2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/>
    </xf>
    <xf numFmtId="169" fontId="10" fillId="0" borderId="1" xfId="2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wrapText="1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4" fontId="8" fillId="0" borderId="1" xfId="2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2" applyNumberFormat="1" applyFont="1" applyBorder="1" applyAlignment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>
      <alignment horizontal="center"/>
    </xf>
    <xf numFmtId="166" fontId="7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wrapText="1"/>
    </xf>
    <xf numFmtId="167" fontId="16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3" fontId="8" fillId="0" borderId="1" xfId="2" applyNumberFormat="1" applyFont="1" applyBorder="1" applyAlignment="1">
      <alignment vertical="center" wrapText="1"/>
    </xf>
    <xf numFmtId="3" fontId="7" fillId="0" borderId="1" xfId="1" applyNumberFormat="1" applyFont="1" applyFill="1" applyBorder="1" applyAlignment="1">
      <alignment horizontal="center"/>
    </xf>
    <xf numFmtId="168" fontId="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textRotation="90" wrapText="1"/>
    </xf>
    <xf numFmtId="3" fontId="16" fillId="2" borderId="1" xfId="0" applyNumberFormat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/>
    </xf>
    <xf numFmtId="3" fontId="16" fillId="0" borderId="1" xfId="0" applyNumberFormat="1" applyFont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170" fontId="11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10" fillId="0" borderId="0" xfId="0" applyNumberFormat="1" applyFont="1" applyAlignment="1">
      <alignment horizontal="right" vertical="top"/>
    </xf>
  </cellXfs>
  <cellStyles count="4">
    <cellStyle name="Обычный" xfId="0" builtinId="0"/>
    <cellStyle name="Обычный 5" xfId="3" xr:uid="{1C8107D4-A339-4B46-8DEE-3B5EBC66DE2E}"/>
    <cellStyle name="Финансовый" xfId="2" builtinId="3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FD8E-22E5-4F59-8C9C-EE66DCEF6B86}">
  <sheetPr>
    <outlinePr summaryBelow="0"/>
    <pageSetUpPr fitToPage="1"/>
  </sheetPr>
  <dimension ref="A1:AA307"/>
  <sheetViews>
    <sheetView view="pageBreakPreview" zoomScale="80" zoomScaleNormal="80" zoomScaleSheetLayoutView="80" workbookViewId="0">
      <selection activeCell="V4" sqref="V4"/>
    </sheetView>
  </sheetViews>
  <sheetFormatPr defaultRowHeight="15" outlineLevelRow="2" x14ac:dyDescent="0.25"/>
  <cols>
    <col min="1" max="1" width="4.42578125" style="4" customWidth="1"/>
    <col min="2" max="2" width="42.42578125" style="4" customWidth="1"/>
    <col min="3" max="3" width="6" style="38" customWidth="1"/>
    <col min="4" max="4" width="11" style="38" customWidth="1"/>
    <col min="5" max="5" width="13.7109375" style="4" customWidth="1"/>
    <col min="6" max="6" width="17" style="4" customWidth="1"/>
    <col min="7" max="7" width="15.7109375" style="4" customWidth="1"/>
    <col min="8" max="21" width="12.85546875" style="4" customWidth="1"/>
    <col min="22" max="22" width="18" style="4" customWidth="1"/>
    <col min="23" max="16384" width="9.140625" style="4"/>
  </cols>
  <sheetData>
    <row r="1" spans="1:27" ht="15.75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5" t="s">
        <v>207</v>
      </c>
    </row>
    <row r="2" spans="1:27" ht="15.75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0</v>
      </c>
    </row>
    <row r="3" spans="1:27" ht="15.75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5" t="s">
        <v>208</v>
      </c>
    </row>
    <row r="4" spans="1:27" ht="15.75" x14ac:dyDescent="0.25">
      <c r="A4" s="1"/>
      <c r="B4" s="1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5" t="s">
        <v>303</v>
      </c>
    </row>
    <row r="5" spans="1:27" x14ac:dyDescent="0.25">
      <c r="A5" s="1"/>
      <c r="B5" s="1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7" ht="60" customHeight="1" x14ac:dyDescent="0.25">
      <c r="A6" s="120" t="s">
        <v>290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</row>
    <row r="7" spans="1:27" ht="23.25" customHeight="1" x14ac:dyDescent="0.25">
      <c r="A7" s="121" t="s">
        <v>1</v>
      </c>
      <c r="B7" s="121" t="s">
        <v>2</v>
      </c>
      <c r="C7" s="122" t="s">
        <v>3</v>
      </c>
      <c r="D7" s="123" t="s">
        <v>296</v>
      </c>
      <c r="E7" s="122" t="s">
        <v>4</v>
      </c>
      <c r="F7" s="124" t="s">
        <v>275</v>
      </c>
      <c r="G7" s="124"/>
      <c r="H7" s="124"/>
      <c r="I7" s="124"/>
      <c r="J7" s="124"/>
      <c r="K7" s="50" t="s">
        <v>276</v>
      </c>
      <c r="L7" s="50" t="s">
        <v>277</v>
      </c>
      <c r="M7" s="50" t="s">
        <v>278</v>
      </c>
      <c r="N7" s="50" t="s">
        <v>279</v>
      </c>
      <c r="O7" s="50" t="s">
        <v>280</v>
      </c>
      <c r="P7" s="50" t="s">
        <v>281</v>
      </c>
      <c r="Q7" s="50" t="s">
        <v>282</v>
      </c>
      <c r="R7" s="50" t="s">
        <v>283</v>
      </c>
      <c r="S7" s="50" t="s">
        <v>284</v>
      </c>
      <c r="T7" s="50" t="s">
        <v>285</v>
      </c>
      <c r="U7" s="50" t="s">
        <v>286</v>
      </c>
      <c r="V7" s="121" t="s">
        <v>295</v>
      </c>
    </row>
    <row r="8" spans="1:27" ht="202.5" customHeight="1" x14ac:dyDescent="0.25">
      <c r="A8" s="121"/>
      <c r="B8" s="121"/>
      <c r="C8" s="122"/>
      <c r="D8" s="123"/>
      <c r="E8" s="122"/>
      <c r="F8" s="49" t="s">
        <v>270</v>
      </c>
      <c r="G8" s="49" t="s">
        <v>271</v>
      </c>
      <c r="H8" s="49" t="s">
        <v>272</v>
      </c>
      <c r="I8" s="49" t="s">
        <v>273</v>
      </c>
      <c r="J8" s="49" t="s">
        <v>289</v>
      </c>
      <c r="K8" s="49" t="s">
        <v>289</v>
      </c>
      <c r="L8" s="49" t="s">
        <v>289</v>
      </c>
      <c r="M8" s="49" t="s">
        <v>289</v>
      </c>
      <c r="N8" s="49" t="s">
        <v>289</v>
      </c>
      <c r="O8" s="49" t="s">
        <v>289</v>
      </c>
      <c r="P8" s="49" t="s">
        <v>289</v>
      </c>
      <c r="Q8" s="49" t="s">
        <v>289</v>
      </c>
      <c r="R8" s="49" t="s">
        <v>289</v>
      </c>
      <c r="S8" s="49" t="s">
        <v>289</v>
      </c>
      <c r="T8" s="49" t="s">
        <v>289</v>
      </c>
      <c r="U8" s="49" t="s">
        <v>289</v>
      </c>
      <c r="V8" s="121"/>
    </row>
    <row r="9" spans="1:27" ht="15.75" x14ac:dyDescent="0.25">
      <c r="A9" s="7">
        <v>1</v>
      </c>
      <c r="B9" s="24" t="s">
        <v>5</v>
      </c>
      <c r="C9" s="9">
        <f>C10+C31+C36</f>
        <v>25</v>
      </c>
      <c r="D9" s="9">
        <f t="shared" ref="D9:V9" si="0">D10+D31+D36</f>
        <v>17018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73">
        <f t="shared" si="0"/>
        <v>24105851.039999995</v>
      </c>
    </row>
    <row r="10" spans="1:27" ht="18.75" outlineLevel="1" x14ac:dyDescent="0.25">
      <c r="A10" s="10"/>
      <c r="B10" s="11" t="s">
        <v>6</v>
      </c>
      <c r="C10" s="9">
        <v>20</v>
      </c>
      <c r="D10" s="9">
        <f t="shared" ref="D10" si="1">SUM(D11:D30)</f>
        <v>10021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74">
        <f>SUM(V11:V30)</f>
        <v>18206753.399999999</v>
      </c>
    </row>
    <row r="11" spans="1:27" ht="15.75" outlineLevel="1" x14ac:dyDescent="0.25">
      <c r="A11" s="10">
        <v>1</v>
      </c>
      <c r="B11" s="47" t="s">
        <v>22</v>
      </c>
      <c r="C11" s="77"/>
      <c r="D11" s="55">
        <v>842</v>
      </c>
      <c r="E11" s="6" t="s">
        <v>8</v>
      </c>
      <c r="F11" s="13" t="s">
        <v>274</v>
      </c>
      <c r="G11" s="52">
        <v>1230500</v>
      </c>
      <c r="H11" s="52">
        <v>102541.67</v>
      </c>
      <c r="I11" s="51">
        <v>0.81071280000000001</v>
      </c>
      <c r="J11" s="14">
        <f>ROUND(H11*I11,2)</f>
        <v>83131.839999999997</v>
      </c>
      <c r="K11" s="14">
        <f>$J$11</f>
        <v>83131.839999999997</v>
      </c>
      <c r="L11" s="14">
        <f t="shared" ref="L11:U11" si="2">$J$11</f>
        <v>83131.839999999997</v>
      </c>
      <c r="M11" s="14">
        <f t="shared" si="2"/>
        <v>83131.839999999997</v>
      </c>
      <c r="N11" s="14">
        <f t="shared" si="2"/>
        <v>83131.839999999997</v>
      </c>
      <c r="O11" s="14">
        <f t="shared" si="2"/>
        <v>83131.839999999997</v>
      </c>
      <c r="P11" s="14">
        <f t="shared" si="2"/>
        <v>83131.839999999997</v>
      </c>
      <c r="Q11" s="14">
        <f t="shared" si="2"/>
        <v>83131.839999999997</v>
      </c>
      <c r="R11" s="14">
        <f t="shared" si="2"/>
        <v>83131.839999999997</v>
      </c>
      <c r="S11" s="14">
        <f t="shared" si="2"/>
        <v>83131.839999999997</v>
      </c>
      <c r="T11" s="14">
        <f t="shared" si="2"/>
        <v>83131.839999999997</v>
      </c>
      <c r="U11" s="14">
        <f t="shared" si="2"/>
        <v>83131.839999999997</v>
      </c>
      <c r="V11" s="75">
        <f>J11+K11+L11+M11+N11+O11+P11+Q11+R11+S11+T11+U11</f>
        <v>997582.07999999973</v>
      </c>
      <c r="X11" s="48"/>
      <c r="AA11" s="17"/>
    </row>
    <row r="12" spans="1:27" ht="15.75" outlineLevel="2" x14ac:dyDescent="0.25">
      <c r="A12" s="10">
        <v>2</v>
      </c>
      <c r="B12" s="12" t="s">
        <v>7</v>
      </c>
      <c r="C12" s="78"/>
      <c r="D12" s="56">
        <v>715</v>
      </c>
      <c r="E12" s="13" t="s">
        <v>8</v>
      </c>
      <c r="F12" s="13" t="s">
        <v>274</v>
      </c>
      <c r="G12" s="52">
        <v>1230500</v>
      </c>
      <c r="H12" s="52">
        <v>102541.67</v>
      </c>
      <c r="I12" s="51">
        <v>0.81071280000000001</v>
      </c>
      <c r="J12" s="14">
        <f t="shared" ref="J12:J75" si="3">ROUND(H12*I12,2)</f>
        <v>83131.839999999997</v>
      </c>
      <c r="K12" s="14">
        <f>$J$12</f>
        <v>83131.839999999997</v>
      </c>
      <c r="L12" s="14">
        <f t="shared" ref="L12:U12" si="4">$J$12</f>
        <v>83131.839999999997</v>
      </c>
      <c r="M12" s="14">
        <f t="shared" si="4"/>
        <v>83131.839999999997</v>
      </c>
      <c r="N12" s="14">
        <f t="shared" si="4"/>
        <v>83131.839999999997</v>
      </c>
      <c r="O12" s="14">
        <f t="shared" si="4"/>
        <v>83131.839999999997</v>
      </c>
      <c r="P12" s="14">
        <f t="shared" si="4"/>
        <v>83131.839999999997</v>
      </c>
      <c r="Q12" s="14">
        <f t="shared" si="4"/>
        <v>83131.839999999997</v>
      </c>
      <c r="R12" s="14">
        <f t="shared" si="4"/>
        <v>83131.839999999997</v>
      </c>
      <c r="S12" s="14">
        <f t="shared" si="4"/>
        <v>83131.839999999997</v>
      </c>
      <c r="T12" s="14">
        <f t="shared" si="4"/>
        <v>83131.839999999997</v>
      </c>
      <c r="U12" s="14">
        <f t="shared" si="4"/>
        <v>83131.839999999997</v>
      </c>
      <c r="V12" s="75">
        <f t="shared" ref="V12:V37" si="5">J12+K12+L12+M12+N12+O12+P12+Q12+R12+S12+T12+U12</f>
        <v>997582.07999999973</v>
      </c>
      <c r="X12" s="48"/>
      <c r="AA12" s="17"/>
    </row>
    <row r="13" spans="1:27" ht="15.75" outlineLevel="2" x14ac:dyDescent="0.25">
      <c r="A13" s="10">
        <v>3</v>
      </c>
      <c r="B13" s="12" t="s">
        <v>9</v>
      </c>
      <c r="C13" s="78"/>
      <c r="D13" s="56">
        <v>602</v>
      </c>
      <c r="E13" s="13" t="s">
        <v>8</v>
      </c>
      <c r="F13" s="13" t="s">
        <v>274</v>
      </c>
      <c r="G13" s="52">
        <v>1230500</v>
      </c>
      <c r="H13" s="52">
        <v>102541.67</v>
      </c>
      <c r="I13" s="51">
        <v>0.81071280000000001</v>
      </c>
      <c r="J13" s="14">
        <f t="shared" si="3"/>
        <v>83131.839999999997</v>
      </c>
      <c r="K13" s="14">
        <f>$J$13</f>
        <v>83131.839999999997</v>
      </c>
      <c r="L13" s="14">
        <f t="shared" ref="L13:U27" si="6">$J$13</f>
        <v>83131.839999999997</v>
      </c>
      <c r="M13" s="14">
        <f t="shared" si="6"/>
        <v>83131.839999999997</v>
      </c>
      <c r="N13" s="14">
        <f t="shared" si="6"/>
        <v>83131.839999999997</v>
      </c>
      <c r="O13" s="14">
        <f t="shared" si="6"/>
        <v>83131.839999999997</v>
      </c>
      <c r="P13" s="14">
        <f t="shared" si="6"/>
        <v>83131.839999999997</v>
      </c>
      <c r="Q13" s="14">
        <f t="shared" si="6"/>
        <v>83131.839999999997</v>
      </c>
      <c r="R13" s="14">
        <f t="shared" si="6"/>
        <v>83131.839999999997</v>
      </c>
      <c r="S13" s="14">
        <f t="shared" si="6"/>
        <v>83131.839999999997</v>
      </c>
      <c r="T13" s="14">
        <f t="shared" si="6"/>
        <v>83131.839999999997</v>
      </c>
      <c r="U13" s="14">
        <f t="shared" si="6"/>
        <v>83131.839999999997</v>
      </c>
      <c r="V13" s="75">
        <f t="shared" si="5"/>
        <v>997582.07999999973</v>
      </c>
      <c r="X13" s="48"/>
      <c r="AA13" s="17"/>
    </row>
    <row r="14" spans="1:27" ht="15.75" outlineLevel="2" x14ac:dyDescent="0.25">
      <c r="A14" s="10">
        <v>4</v>
      </c>
      <c r="B14" s="12" t="s">
        <v>10</v>
      </c>
      <c r="C14" s="78"/>
      <c r="D14" s="53">
        <v>447</v>
      </c>
      <c r="E14" s="13" t="s">
        <v>8</v>
      </c>
      <c r="F14" s="13" t="s">
        <v>274</v>
      </c>
      <c r="G14" s="52">
        <v>1230500</v>
      </c>
      <c r="H14" s="52">
        <v>102541.67</v>
      </c>
      <c r="I14" s="51">
        <v>0.81071280000000001</v>
      </c>
      <c r="J14" s="14">
        <f t="shared" si="3"/>
        <v>83131.839999999997</v>
      </c>
      <c r="K14" s="14">
        <f t="shared" ref="K14:U30" si="7">$J$13</f>
        <v>83131.839999999997</v>
      </c>
      <c r="L14" s="14">
        <f t="shared" si="6"/>
        <v>83131.839999999997</v>
      </c>
      <c r="M14" s="14">
        <f t="shared" si="6"/>
        <v>83131.839999999997</v>
      </c>
      <c r="N14" s="14">
        <f t="shared" si="6"/>
        <v>83131.839999999997</v>
      </c>
      <c r="O14" s="14">
        <f t="shared" si="6"/>
        <v>83131.839999999997</v>
      </c>
      <c r="P14" s="14">
        <f t="shared" si="6"/>
        <v>83131.839999999997</v>
      </c>
      <c r="Q14" s="14">
        <f t="shared" si="6"/>
        <v>83131.839999999997</v>
      </c>
      <c r="R14" s="14">
        <f t="shared" si="6"/>
        <v>83131.839999999997</v>
      </c>
      <c r="S14" s="14">
        <f t="shared" si="6"/>
        <v>83131.839999999997</v>
      </c>
      <c r="T14" s="14">
        <f t="shared" si="6"/>
        <v>83131.839999999997</v>
      </c>
      <c r="U14" s="14">
        <f t="shared" si="6"/>
        <v>83131.839999999997</v>
      </c>
      <c r="V14" s="75">
        <f t="shared" si="5"/>
        <v>997582.07999999973</v>
      </c>
      <c r="X14" s="48"/>
      <c r="AA14" s="17"/>
    </row>
    <row r="15" spans="1:27" ht="15.75" outlineLevel="2" x14ac:dyDescent="0.25">
      <c r="A15" s="10">
        <v>5</v>
      </c>
      <c r="B15" s="12" t="s">
        <v>11</v>
      </c>
      <c r="C15" s="78"/>
      <c r="D15" s="53">
        <v>441</v>
      </c>
      <c r="E15" s="13" t="s">
        <v>8</v>
      </c>
      <c r="F15" s="13" t="s">
        <v>274</v>
      </c>
      <c r="G15" s="52">
        <v>1230500</v>
      </c>
      <c r="H15" s="52">
        <v>102541.67</v>
      </c>
      <c r="I15" s="51">
        <v>0.81071280000000001</v>
      </c>
      <c r="J15" s="14">
        <f t="shared" si="3"/>
        <v>83131.839999999997</v>
      </c>
      <c r="K15" s="14">
        <f t="shared" si="7"/>
        <v>83131.839999999997</v>
      </c>
      <c r="L15" s="14">
        <f t="shared" si="6"/>
        <v>83131.839999999997</v>
      </c>
      <c r="M15" s="14">
        <f t="shared" si="6"/>
        <v>83131.839999999997</v>
      </c>
      <c r="N15" s="14">
        <f t="shared" si="6"/>
        <v>83131.839999999997</v>
      </c>
      <c r="O15" s="14">
        <f t="shared" si="6"/>
        <v>83131.839999999997</v>
      </c>
      <c r="P15" s="14">
        <f t="shared" si="6"/>
        <v>83131.839999999997</v>
      </c>
      <c r="Q15" s="14">
        <f t="shared" si="6"/>
        <v>83131.839999999997</v>
      </c>
      <c r="R15" s="14">
        <f t="shared" si="6"/>
        <v>83131.839999999997</v>
      </c>
      <c r="S15" s="14">
        <f t="shared" si="6"/>
        <v>83131.839999999997</v>
      </c>
      <c r="T15" s="14">
        <f t="shared" si="6"/>
        <v>83131.839999999997</v>
      </c>
      <c r="U15" s="14">
        <f t="shared" si="6"/>
        <v>83131.839999999997</v>
      </c>
      <c r="V15" s="75">
        <f t="shared" si="5"/>
        <v>997582.07999999973</v>
      </c>
      <c r="X15" s="48"/>
      <c r="AA15" s="17"/>
    </row>
    <row r="16" spans="1:27" ht="15.75" outlineLevel="2" x14ac:dyDescent="0.25">
      <c r="A16" s="10">
        <v>6</v>
      </c>
      <c r="B16" s="12" t="s">
        <v>12</v>
      </c>
      <c r="C16" s="78"/>
      <c r="D16" s="53">
        <v>851</v>
      </c>
      <c r="E16" s="13" t="s">
        <v>8</v>
      </c>
      <c r="F16" s="13" t="s">
        <v>274</v>
      </c>
      <c r="G16" s="52">
        <v>1230500</v>
      </c>
      <c r="H16" s="52">
        <v>102541.67</v>
      </c>
      <c r="I16" s="51">
        <v>0.81071280000000001</v>
      </c>
      <c r="J16" s="14">
        <f t="shared" si="3"/>
        <v>83131.839999999997</v>
      </c>
      <c r="K16" s="14">
        <f t="shared" si="7"/>
        <v>83131.839999999997</v>
      </c>
      <c r="L16" s="14">
        <f t="shared" si="6"/>
        <v>83131.839999999997</v>
      </c>
      <c r="M16" s="14">
        <f t="shared" si="6"/>
        <v>83131.839999999997</v>
      </c>
      <c r="N16" s="14">
        <f t="shared" si="6"/>
        <v>83131.839999999997</v>
      </c>
      <c r="O16" s="14">
        <f t="shared" si="6"/>
        <v>83131.839999999997</v>
      </c>
      <c r="P16" s="14">
        <f t="shared" si="6"/>
        <v>83131.839999999997</v>
      </c>
      <c r="Q16" s="14">
        <f t="shared" si="6"/>
        <v>83131.839999999997</v>
      </c>
      <c r="R16" s="14">
        <f t="shared" si="6"/>
        <v>83131.839999999997</v>
      </c>
      <c r="S16" s="14">
        <f t="shared" si="6"/>
        <v>83131.839999999997</v>
      </c>
      <c r="T16" s="14">
        <f t="shared" si="6"/>
        <v>83131.839999999997</v>
      </c>
      <c r="U16" s="14">
        <f t="shared" si="6"/>
        <v>83131.839999999997</v>
      </c>
      <c r="V16" s="75">
        <f t="shared" si="5"/>
        <v>997582.07999999973</v>
      </c>
      <c r="X16" s="48"/>
      <c r="AA16" s="17"/>
    </row>
    <row r="17" spans="1:27" ht="15.75" outlineLevel="2" x14ac:dyDescent="0.25">
      <c r="A17" s="10">
        <v>7</v>
      </c>
      <c r="B17" s="12" t="s">
        <v>13</v>
      </c>
      <c r="C17" s="78"/>
      <c r="D17" s="53">
        <v>548</v>
      </c>
      <c r="E17" s="13" t="s">
        <v>8</v>
      </c>
      <c r="F17" s="13" t="s">
        <v>274</v>
      </c>
      <c r="G17" s="52">
        <v>1230500</v>
      </c>
      <c r="H17" s="52">
        <v>102541.67</v>
      </c>
      <c r="I17" s="51">
        <v>0.81071280000000001</v>
      </c>
      <c r="J17" s="14">
        <f t="shared" si="3"/>
        <v>83131.839999999997</v>
      </c>
      <c r="K17" s="14">
        <f t="shared" si="7"/>
        <v>83131.839999999997</v>
      </c>
      <c r="L17" s="14">
        <f t="shared" si="6"/>
        <v>83131.839999999997</v>
      </c>
      <c r="M17" s="14">
        <f t="shared" si="6"/>
        <v>83131.839999999997</v>
      </c>
      <c r="N17" s="14">
        <f t="shared" si="6"/>
        <v>83131.839999999997</v>
      </c>
      <c r="O17" s="14">
        <f t="shared" si="6"/>
        <v>83131.839999999997</v>
      </c>
      <c r="P17" s="14">
        <f t="shared" si="6"/>
        <v>83131.839999999997</v>
      </c>
      <c r="Q17" s="14">
        <f t="shared" si="6"/>
        <v>83131.839999999997</v>
      </c>
      <c r="R17" s="14">
        <f t="shared" si="6"/>
        <v>83131.839999999997</v>
      </c>
      <c r="S17" s="14">
        <f t="shared" si="6"/>
        <v>83131.839999999997</v>
      </c>
      <c r="T17" s="14">
        <f t="shared" si="6"/>
        <v>83131.839999999997</v>
      </c>
      <c r="U17" s="14">
        <f t="shared" si="6"/>
        <v>83131.839999999997</v>
      </c>
      <c r="V17" s="75">
        <f t="shared" si="5"/>
        <v>997582.07999999973</v>
      </c>
      <c r="X17" s="48"/>
      <c r="AA17" s="17"/>
    </row>
    <row r="18" spans="1:27" ht="15.75" outlineLevel="2" x14ac:dyDescent="0.25">
      <c r="A18" s="10">
        <v>8</v>
      </c>
      <c r="B18" s="12" t="s">
        <v>14</v>
      </c>
      <c r="C18" s="78"/>
      <c r="D18" s="53">
        <v>478</v>
      </c>
      <c r="E18" s="13" t="s">
        <v>8</v>
      </c>
      <c r="F18" s="13" t="s">
        <v>274</v>
      </c>
      <c r="G18" s="52">
        <v>1230500</v>
      </c>
      <c r="H18" s="52">
        <v>102541.67</v>
      </c>
      <c r="I18" s="51">
        <v>0.81071280000000001</v>
      </c>
      <c r="J18" s="14">
        <f t="shared" si="3"/>
        <v>83131.839999999997</v>
      </c>
      <c r="K18" s="14">
        <f t="shared" si="7"/>
        <v>83131.839999999997</v>
      </c>
      <c r="L18" s="14">
        <f t="shared" si="6"/>
        <v>83131.839999999997</v>
      </c>
      <c r="M18" s="14">
        <f t="shared" si="6"/>
        <v>83131.839999999997</v>
      </c>
      <c r="N18" s="14">
        <f t="shared" si="6"/>
        <v>83131.839999999997</v>
      </c>
      <c r="O18" s="14">
        <f t="shared" si="6"/>
        <v>83131.839999999997</v>
      </c>
      <c r="P18" s="14">
        <f t="shared" si="6"/>
        <v>83131.839999999997</v>
      </c>
      <c r="Q18" s="14">
        <f t="shared" si="6"/>
        <v>83131.839999999997</v>
      </c>
      <c r="R18" s="14">
        <f t="shared" si="6"/>
        <v>83131.839999999997</v>
      </c>
      <c r="S18" s="14">
        <f t="shared" si="6"/>
        <v>83131.839999999997</v>
      </c>
      <c r="T18" s="14">
        <f t="shared" si="6"/>
        <v>83131.839999999997</v>
      </c>
      <c r="U18" s="14">
        <f t="shared" si="6"/>
        <v>83131.839999999997</v>
      </c>
      <c r="V18" s="75">
        <f t="shared" si="5"/>
        <v>997582.07999999973</v>
      </c>
      <c r="X18" s="48"/>
      <c r="AA18" s="17"/>
    </row>
    <row r="19" spans="1:27" ht="15.75" outlineLevel="2" x14ac:dyDescent="0.25">
      <c r="A19" s="10">
        <v>9</v>
      </c>
      <c r="B19" s="12" t="s">
        <v>15</v>
      </c>
      <c r="C19" s="78"/>
      <c r="D19" s="53">
        <v>263</v>
      </c>
      <c r="E19" s="13" t="s">
        <v>8</v>
      </c>
      <c r="F19" s="13" t="s">
        <v>274</v>
      </c>
      <c r="G19" s="52">
        <v>1230500</v>
      </c>
      <c r="H19" s="52">
        <v>102541.67</v>
      </c>
      <c r="I19" s="51">
        <v>0.81071280000000001</v>
      </c>
      <c r="J19" s="14">
        <f t="shared" si="3"/>
        <v>83131.839999999997</v>
      </c>
      <c r="K19" s="14">
        <f t="shared" si="7"/>
        <v>83131.839999999997</v>
      </c>
      <c r="L19" s="14">
        <f t="shared" si="6"/>
        <v>83131.839999999997</v>
      </c>
      <c r="M19" s="14">
        <f t="shared" si="6"/>
        <v>83131.839999999997</v>
      </c>
      <c r="N19" s="14">
        <f t="shared" si="6"/>
        <v>83131.839999999997</v>
      </c>
      <c r="O19" s="14">
        <f t="shared" si="6"/>
        <v>83131.839999999997</v>
      </c>
      <c r="P19" s="14">
        <f t="shared" si="6"/>
        <v>83131.839999999997</v>
      </c>
      <c r="Q19" s="14">
        <f t="shared" si="6"/>
        <v>83131.839999999997</v>
      </c>
      <c r="R19" s="14">
        <f t="shared" si="6"/>
        <v>83131.839999999997</v>
      </c>
      <c r="S19" s="14">
        <f t="shared" si="6"/>
        <v>83131.839999999997</v>
      </c>
      <c r="T19" s="14">
        <f t="shared" si="6"/>
        <v>83131.839999999997</v>
      </c>
      <c r="U19" s="14">
        <f t="shared" si="6"/>
        <v>83131.839999999997</v>
      </c>
      <c r="V19" s="75">
        <f t="shared" si="5"/>
        <v>997582.07999999973</v>
      </c>
      <c r="X19" s="48"/>
      <c r="AA19" s="17"/>
    </row>
    <row r="20" spans="1:27" ht="15.75" outlineLevel="2" x14ac:dyDescent="0.25">
      <c r="A20" s="10">
        <v>10</v>
      </c>
      <c r="B20" s="12" t="s">
        <v>16</v>
      </c>
      <c r="C20" s="78"/>
      <c r="D20" s="53">
        <v>679</v>
      </c>
      <c r="E20" s="13" t="s">
        <v>8</v>
      </c>
      <c r="F20" s="13" t="s">
        <v>274</v>
      </c>
      <c r="G20" s="52">
        <v>1230500</v>
      </c>
      <c r="H20" s="52">
        <v>102541.67</v>
      </c>
      <c r="I20" s="51">
        <v>0.52710639999999997</v>
      </c>
      <c r="J20" s="14">
        <f t="shared" si="3"/>
        <v>54050.37</v>
      </c>
      <c r="K20" s="67">
        <f>J20</f>
        <v>54050.37</v>
      </c>
      <c r="L20" s="14">
        <f>J20</f>
        <v>54050.37</v>
      </c>
      <c r="M20" s="14">
        <f>J20</f>
        <v>54050.37</v>
      </c>
      <c r="N20" s="14">
        <f>J20</f>
        <v>54050.37</v>
      </c>
      <c r="O20" s="14">
        <f>J20</f>
        <v>54050.37</v>
      </c>
      <c r="P20" s="14">
        <f>J20</f>
        <v>54050.37</v>
      </c>
      <c r="Q20" s="14">
        <f>J20</f>
        <v>54050.37</v>
      </c>
      <c r="R20" s="14">
        <f>J20</f>
        <v>54050.37</v>
      </c>
      <c r="S20" s="14">
        <f>J20</f>
        <v>54050.37</v>
      </c>
      <c r="T20" s="14">
        <f>J20</f>
        <v>54050.37</v>
      </c>
      <c r="U20" s="14">
        <f>J20</f>
        <v>54050.37</v>
      </c>
      <c r="V20" s="75">
        <f t="shared" si="5"/>
        <v>648604.44000000006</v>
      </c>
      <c r="X20" s="48"/>
      <c r="AA20" s="17"/>
    </row>
    <row r="21" spans="1:27" ht="15.75" outlineLevel="2" x14ac:dyDescent="0.25">
      <c r="A21" s="10">
        <v>11</v>
      </c>
      <c r="B21" s="12" t="s">
        <v>17</v>
      </c>
      <c r="C21" s="78"/>
      <c r="D21" s="53">
        <v>471</v>
      </c>
      <c r="E21" s="13" t="s">
        <v>8</v>
      </c>
      <c r="F21" s="13" t="s">
        <v>274</v>
      </c>
      <c r="G21" s="52">
        <v>1230500</v>
      </c>
      <c r="H21" s="52">
        <v>102541.67</v>
      </c>
      <c r="I21" s="51">
        <v>0.81071280000000001</v>
      </c>
      <c r="J21" s="14">
        <f t="shared" si="3"/>
        <v>83131.839999999997</v>
      </c>
      <c r="K21" s="14">
        <f t="shared" si="7"/>
        <v>83131.839999999997</v>
      </c>
      <c r="L21" s="14">
        <f t="shared" si="6"/>
        <v>83131.839999999997</v>
      </c>
      <c r="M21" s="14">
        <f t="shared" si="6"/>
        <v>83131.839999999997</v>
      </c>
      <c r="N21" s="14">
        <f t="shared" si="6"/>
        <v>83131.839999999997</v>
      </c>
      <c r="O21" s="14">
        <f t="shared" si="6"/>
        <v>83131.839999999997</v>
      </c>
      <c r="P21" s="14">
        <f t="shared" si="6"/>
        <v>83131.839999999997</v>
      </c>
      <c r="Q21" s="14">
        <f t="shared" si="6"/>
        <v>83131.839999999997</v>
      </c>
      <c r="R21" s="14">
        <f t="shared" si="6"/>
        <v>83131.839999999997</v>
      </c>
      <c r="S21" s="14">
        <f t="shared" si="6"/>
        <v>83131.839999999997</v>
      </c>
      <c r="T21" s="14">
        <f t="shared" si="6"/>
        <v>83131.839999999997</v>
      </c>
      <c r="U21" s="14">
        <f t="shared" si="6"/>
        <v>83131.839999999997</v>
      </c>
      <c r="V21" s="75">
        <f t="shared" si="5"/>
        <v>997582.07999999973</v>
      </c>
      <c r="X21" s="48"/>
      <c r="AA21" s="17"/>
    </row>
    <row r="22" spans="1:27" ht="15.75" outlineLevel="2" x14ac:dyDescent="0.25">
      <c r="A22" s="10">
        <v>12</v>
      </c>
      <c r="B22" s="12" t="s">
        <v>18</v>
      </c>
      <c r="C22" s="78"/>
      <c r="D22" s="53">
        <v>531</v>
      </c>
      <c r="E22" s="13" t="s">
        <v>8</v>
      </c>
      <c r="F22" s="13" t="s">
        <v>274</v>
      </c>
      <c r="G22" s="52">
        <v>1230500</v>
      </c>
      <c r="H22" s="52">
        <v>102541.67</v>
      </c>
      <c r="I22" s="51">
        <v>0.81071280000000001</v>
      </c>
      <c r="J22" s="14">
        <f t="shared" si="3"/>
        <v>83131.839999999997</v>
      </c>
      <c r="K22" s="14">
        <f t="shared" si="7"/>
        <v>83131.839999999997</v>
      </c>
      <c r="L22" s="14">
        <f t="shared" si="6"/>
        <v>83131.839999999997</v>
      </c>
      <c r="M22" s="14">
        <f t="shared" si="6"/>
        <v>83131.839999999997</v>
      </c>
      <c r="N22" s="14">
        <f t="shared" si="6"/>
        <v>83131.839999999997</v>
      </c>
      <c r="O22" s="14">
        <f t="shared" si="6"/>
        <v>83131.839999999997</v>
      </c>
      <c r="P22" s="14">
        <f t="shared" si="6"/>
        <v>83131.839999999997</v>
      </c>
      <c r="Q22" s="14">
        <f t="shared" si="6"/>
        <v>83131.839999999997</v>
      </c>
      <c r="R22" s="14">
        <f t="shared" si="6"/>
        <v>83131.839999999997</v>
      </c>
      <c r="S22" s="14">
        <f t="shared" si="6"/>
        <v>83131.839999999997</v>
      </c>
      <c r="T22" s="14">
        <f t="shared" si="6"/>
        <v>83131.839999999997</v>
      </c>
      <c r="U22" s="14">
        <f t="shared" si="6"/>
        <v>83131.839999999997</v>
      </c>
      <c r="V22" s="75">
        <f t="shared" si="5"/>
        <v>997582.07999999973</v>
      </c>
      <c r="X22" s="48"/>
      <c r="AA22" s="17"/>
    </row>
    <row r="23" spans="1:27" ht="15.75" outlineLevel="2" x14ac:dyDescent="0.25">
      <c r="A23" s="10">
        <v>13</v>
      </c>
      <c r="B23" s="12" t="s">
        <v>19</v>
      </c>
      <c r="C23" s="78"/>
      <c r="D23" s="53">
        <v>370</v>
      </c>
      <c r="E23" s="13" t="s">
        <v>8</v>
      </c>
      <c r="F23" s="13" t="s">
        <v>274</v>
      </c>
      <c r="G23" s="52">
        <v>1230500</v>
      </c>
      <c r="H23" s="52">
        <v>102541.67</v>
      </c>
      <c r="I23" s="51">
        <v>0.81071280000000001</v>
      </c>
      <c r="J23" s="14">
        <f t="shared" si="3"/>
        <v>83131.839999999997</v>
      </c>
      <c r="K23" s="14">
        <f t="shared" si="7"/>
        <v>83131.839999999997</v>
      </c>
      <c r="L23" s="14">
        <f t="shared" si="6"/>
        <v>83131.839999999997</v>
      </c>
      <c r="M23" s="14">
        <f t="shared" si="6"/>
        <v>83131.839999999997</v>
      </c>
      <c r="N23" s="14">
        <f t="shared" si="6"/>
        <v>83131.839999999997</v>
      </c>
      <c r="O23" s="14">
        <f t="shared" si="6"/>
        <v>83131.839999999997</v>
      </c>
      <c r="P23" s="14">
        <f t="shared" si="6"/>
        <v>83131.839999999997</v>
      </c>
      <c r="Q23" s="14">
        <f t="shared" si="6"/>
        <v>83131.839999999997</v>
      </c>
      <c r="R23" s="14">
        <f t="shared" si="6"/>
        <v>83131.839999999997</v>
      </c>
      <c r="S23" s="14">
        <f t="shared" si="6"/>
        <v>83131.839999999997</v>
      </c>
      <c r="T23" s="14">
        <f t="shared" si="6"/>
        <v>83131.839999999997</v>
      </c>
      <c r="U23" s="14">
        <f t="shared" si="6"/>
        <v>83131.839999999997</v>
      </c>
      <c r="V23" s="75">
        <f t="shared" si="5"/>
        <v>997582.07999999973</v>
      </c>
      <c r="X23" s="48"/>
      <c r="AA23" s="17"/>
    </row>
    <row r="24" spans="1:27" ht="15.75" outlineLevel="2" x14ac:dyDescent="0.25">
      <c r="A24" s="10">
        <v>14</v>
      </c>
      <c r="B24" s="12" t="s">
        <v>20</v>
      </c>
      <c r="C24" s="9"/>
      <c r="D24" s="53">
        <v>601</v>
      </c>
      <c r="E24" s="6" t="s">
        <v>8</v>
      </c>
      <c r="F24" s="13" t="s">
        <v>274</v>
      </c>
      <c r="G24" s="52">
        <v>1230500</v>
      </c>
      <c r="H24" s="52">
        <v>102541.67</v>
      </c>
      <c r="I24" s="51">
        <v>0.81071280000000001</v>
      </c>
      <c r="J24" s="14">
        <f t="shared" si="3"/>
        <v>83131.839999999997</v>
      </c>
      <c r="K24" s="14">
        <f t="shared" si="7"/>
        <v>83131.839999999997</v>
      </c>
      <c r="L24" s="14">
        <f t="shared" si="6"/>
        <v>83131.839999999997</v>
      </c>
      <c r="M24" s="14">
        <f t="shared" si="6"/>
        <v>83131.839999999997</v>
      </c>
      <c r="N24" s="14">
        <f t="shared" si="6"/>
        <v>83131.839999999997</v>
      </c>
      <c r="O24" s="14">
        <f t="shared" si="6"/>
        <v>83131.839999999997</v>
      </c>
      <c r="P24" s="14">
        <f t="shared" si="6"/>
        <v>83131.839999999997</v>
      </c>
      <c r="Q24" s="14">
        <f t="shared" si="6"/>
        <v>83131.839999999997</v>
      </c>
      <c r="R24" s="14">
        <f t="shared" si="6"/>
        <v>83131.839999999997</v>
      </c>
      <c r="S24" s="14">
        <f t="shared" si="6"/>
        <v>83131.839999999997</v>
      </c>
      <c r="T24" s="14">
        <f t="shared" si="6"/>
        <v>83131.839999999997</v>
      </c>
      <c r="U24" s="14">
        <f t="shared" si="6"/>
        <v>83131.839999999997</v>
      </c>
      <c r="V24" s="75">
        <f t="shared" si="5"/>
        <v>997582.07999999973</v>
      </c>
      <c r="X24" s="48"/>
      <c r="AA24" s="17"/>
    </row>
    <row r="25" spans="1:27" ht="15.75" outlineLevel="2" x14ac:dyDescent="0.25">
      <c r="A25" s="19">
        <v>15</v>
      </c>
      <c r="B25" s="12" t="s">
        <v>247</v>
      </c>
      <c r="C25" s="78"/>
      <c r="D25" s="54">
        <v>406</v>
      </c>
      <c r="E25" s="13" t="s">
        <v>8</v>
      </c>
      <c r="F25" s="13" t="s">
        <v>274</v>
      </c>
      <c r="G25" s="52">
        <v>1230500</v>
      </c>
      <c r="H25" s="52">
        <v>102541.67</v>
      </c>
      <c r="I25" s="51">
        <v>0.81071280000000001</v>
      </c>
      <c r="J25" s="14">
        <f t="shared" si="3"/>
        <v>83131.839999999997</v>
      </c>
      <c r="K25" s="14">
        <f t="shared" si="7"/>
        <v>83131.839999999997</v>
      </c>
      <c r="L25" s="14">
        <f t="shared" si="6"/>
        <v>83131.839999999997</v>
      </c>
      <c r="M25" s="14">
        <f t="shared" si="6"/>
        <v>83131.839999999997</v>
      </c>
      <c r="N25" s="14">
        <f t="shared" si="6"/>
        <v>83131.839999999997</v>
      </c>
      <c r="O25" s="14">
        <f t="shared" si="6"/>
        <v>83131.839999999997</v>
      </c>
      <c r="P25" s="14">
        <f t="shared" si="6"/>
        <v>83131.839999999997</v>
      </c>
      <c r="Q25" s="14">
        <f t="shared" si="6"/>
        <v>83131.839999999997</v>
      </c>
      <c r="R25" s="14">
        <f t="shared" si="6"/>
        <v>83131.839999999997</v>
      </c>
      <c r="S25" s="14">
        <f t="shared" si="6"/>
        <v>83131.839999999997</v>
      </c>
      <c r="T25" s="14">
        <f t="shared" si="6"/>
        <v>83131.839999999997</v>
      </c>
      <c r="U25" s="14">
        <f t="shared" si="6"/>
        <v>83131.839999999997</v>
      </c>
      <c r="V25" s="75">
        <f t="shared" si="5"/>
        <v>997582.07999999973</v>
      </c>
      <c r="X25" s="48"/>
      <c r="AA25" s="17"/>
    </row>
    <row r="26" spans="1:27" ht="15.75" outlineLevel="2" x14ac:dyDescent="0.25">
      <c r="A26" s="19">
        <v>16</v>
      </c>
      <c r="B26" s="12" t="s">
        <v>248</v>
      </c>
      <c r="C26" s="78"/>
      <c r="D26" s="54">
        <v>355</v>
      </c>
      <c r="E26" s="13" t="s">
        <v>8</v>
      </c>
      <c r="F26" s="13" t="s">
        <v>274</v>
      </c>
      <c r="G26" s="52">
        <v>1230500</v>
      </c>
      <c r="H26" s="52">
        <v>102541.67</v>
      </c>
      <c r="I26" s="51">
        <v>0.24349999999999999</v>
      </c>
      <c r="J26" s="14">
        <f t="shared" si="3"/>
        <v>24968.9</v>
      </c>
      <c r="K26" s="14">
        <f>J26</f>
        <v>24968.9</v>
      </c>
      <c r="L26" s="14">
        <f>J26</f>
        <v>24968.9</v>
      </c>
      <c r="M26" s="14">
        <f>J26</f>
        <v>24968.9</v>
      </c>
      <c r="N26" s="14">
        <f>J26</f>
        <v>24968.9</v>
      </c>
      <c r="O26" s="14">
        <f>J26</f>
        <v>24968.9</v>
      </c>
      <c r="P26" s="14">
        <f>J26</f>
        <v>24968.9</v>
      </c>
      <c r="Q26" s="14">
        <f>J26</f>
        <v>24968.9</v>
      </c>
      <c r="R26" s="14">
        <f>J26</f>
        <v>24968.9</v>
      </c>
      <c r="S26" s="14">
        <f>J26</f>
        <v>24968.9</v>
      </c>
      <c r="T26" s="14">
        <f>J26</f>
        <v>24968.9</v>
      </c>
      <c r="U26" s="14">
        <f>J26</f>
        <v>24968.9</v>
      </c>
      <c r="V26" s="75">
        <f t="shared" si="5"/>
        <v>299626.8</v>
      </c>
      <c r="X26" s="48"/>
      <c r="AA26" s="17"/>
    </row>
    <row r="27" spans="1:27" ht="15.75" outlineLevel="2" x14ac:dyDescent="0.25">
      <c r="A27" s="19">
        <v>17</v>
      </c>
      <c r="B27" s="12" t="s">
        <v>249</v>
      </c>
      <c r="C27" s="78"/>
      <c r="D27" s="54">
        <v>262</v>
      </c>
      <c r="E27" s="13" t="s">
        <v>8</v>
      </c>
      <c r="F27" s="13" t="s">
        <v>274</v>
      </c>
      <c r="G27" s="52">
        <v>1230500</v>
      </c>
      <c r="H27" s="52">
        <v>102541.67</v>
      </c>
      <c r="I27" s="51">
        <v>0.81071280000000001</v>
      </c>
      <c r="J27" s="14">
        <f t="shared" si="3"/>
        <v>83131.839999999997</v>
      </c>
      <c r="K27" s="14">
        <f t="shared" si="7"/>
        <v>83131.839999999997</v>
      </c>
      <c r="L27" s="14">
        <f t="shared" si="6"/>
        <v>83131.839999999997</v>
      </c>
      <c r="M27" s="14">
        <f t="shared" si="6"/>
        <v>83131.839999999997</v>
      </c>
      <c r="N27" s="14">
        <f t="shared" si="6"/>
        <v>83131.839999999997</v>
      </c>
      <c r="O27" s="14">
        <f t="shared" si="6"/>
        <v>83131.839999999997</v>
      </c>
      <c r="P27" s="14">
        <f t="shared" si="6"/>
        <v>83131.839999999997</v>
      </c>
      <c r="Q27" s="14">
        <f t="shared" si="6"/>
        <v>83131.839999999997</v>
      </c>
      <c r="R27" s="14">
        <f t="shared" si="6"/>
        <v>83131.839999999997</v>
      </c>
      <c r="S27" s="14">
        <f t="shared" si="6"/>
        <v>83131.839999999997</v>
      </c>
      <c r="T27" s="14">
        <f t="shared" si="6"/>
        <v>83131.839999999997</v>
      </c>
      <c r="U27" s="14">
        <f t="shared" si="6"/>
        <v>83131.839999999997</v>
      </c>
      <c r="V27" s="75">
        <f t="shared" si="5"/>
        <v>997582.07999999973</v>
      </c>
      <c r="X27" s="48"/>
      <c r="AA27" s="17"/>
    </row>
    <row r="28" spans="1:27" ht="15.75" outlineLevel="2" x14ac:dyDescent="0.25">
      <c r="A28" s="19">
        <v>18</v>
      </c>
      <c r="B28" s="12" t="s">
        <v>250</v>
      </c>
      <c r="C28" s="78"/>
      <c r="D28" s="54">
        <v>282</v>
      </c>
      <c r="E28" s="13" t="s">
        <v>8</v>
      </c>
      <c r="F28" s="13" t="s">
        <v>274</v>
      </c>
      <c r="G28" s="52">
        <v>1230500</v>
      </c>
      <c r="H28" s="52">
        <v>102541.67</v>
      </c>
      <c r="I28" s="51">
        <v>0.24349999999999999</v>
      </c>
      <c r="J28" s="14">
        <f t="shared" si="3"/>
        <v>24968.9</v>
      </c>
      <c r="K28" s="14">
        <f>J28</f>
        <v>24968.9</v>
      </c>
      <c r="L28" s="14">
        <f>J28</f>
        <v>24968.9</v>
      </c>
      <c r="M28" s="14">
        <f>J28</f>
        <v>24968.9</v>
      </c>
      <c r="N28" s="14">
        <f>J28</f>
        <v>24968.9</v>
      </c>
      <c r="O28" s="14">
        <f>J28</f>
        <v>24968.9</v>
      </c>
      <c r="P28" s="14">
        <f>J28</f>
        <v>24968.9</v>
      </c>
      <c r="Q28" s="14">
        <f>J28</f>
        <v>24968.9</v>
      </c>
      <c r="R28" s="14">
        <f>J28</f>
        <v>24968.9</v>
      </c>
      <c r="S28" s="14">
        <f>J28</f>
        <v>24968.9</v>
      </c>
      <c r="T28" s="14">
        <f>J28</f>
        <v>24968.9</v>
      </c>
      <c r="U28" s="14">
        <f>J28</f>
        <v>24968.9</v>
      </c>
      <c r="V28" s="75">
        <f t="shared" si="5"/>
        <v>299626.8</v>
      </c>
      <c r="X28" s="48"/>
      <c r="AA28" s="17"/>
    </row>
    <row r="29" spans="1:27" ht="15.75" outlineLevel="2" x14ac:dyDescent="0.25">
      <c r="A29" s="19">
        <v>19</v>
      </c>
      <c r="B29" s="12" t="s">
        <v>251</v>
      </c>
      <c r="C29" s="78"/>
      <c r="D29" s="54">
        <v>520</v>
      </c>
      <c r="E29" s="13" t="s">
        <v>8</v>
      </c>
      <c r="F29" s="13" t="s">
        <v>274</v>
      </c>
      <c r="G29" s="52">
        <v>1230500</v>
      </c>
      <c r="H29" s="52">
        <v>102541.67</v>
      </c>
      <c r="I29" s="51">
        <v>0.81071280000000001</v>
      </c>
      <c r="J29" s="14">
        <f t="shared" si="3"/>
        <v>83131.839999999997</v>
      </c>
      <c r="K29" s="14">
        <f t="shared" si="7"/>
        <v>83131.839999999997</v>
      </c>
      <c r="L29" s="14">
        <f t="shared" si="7"/>
        <v>83131.839999999997</v>
      </c>
      <c r="M29" s="14">
        <f t="shared" si="7"/>
        <v>83131.839999999997</v>
      </c>
      <c r="N29" s="14">
        <f t="shared" si="7"/>
        <v>83131.839999999997</v>
      </c>
      <c r="O29" s="14">
        <f t="shared" si="7"/>
        <v>83131.839999999997</v>
      </c>
      <c r="P29" s="14">
        <f t="shared" si="7"/>
        <v>83131.839999999997</v>
      </c>
      <c r="Q29" s="14">
        <f t="shared" si="7"/>
        <v>83131.839999999997</v>
      </c>
      <c r="R29" s="14">
        <f t="shared" si="7"/>
        <v>83131.839999999997</v>
      </c>
      <c r="S29" s="14">
        <f t="shared" si="7"/>
        <v>83131.839999999997</v>
      </c>
      <c r="T29" s="14">
        <f t="shared" si="7"/>
        <v>83131.839999999997</v>
      </c>
      <c r="U29" s="14">
        <f t="shared" si="7"/>
        <v>83131.839999999997</v>
      </c>
      <c r="V29" s="75">
        <f t="shared" si="5"/>
        <v>997582.07999999973</v>
      </c>
      <c r="X29" s="48"/>
      <c r="AA29" s="17"/>
    </row>
    <row r="30" spans="1:27" ht="15.75" outlineLevel="2" x14ac:dyDescent="0.25">
      <c r="A30" s="19">
        <v>20</v>
      </c>
      <c r="B30" s="12" t="s">
        <v>252</v>
      </c>
      <c r="C30" s="78"/>
      <c r="D30" s="54">
        <v>357</v>
      </c>
      <c r="E30" s="13" t="s">
        <v>8</v>
      </c>
      <c r="F30" s="13" t="s">
        <v>274</v>
      </c>
      <c r="G30" s="52">
        <v>1230500</v>
      </c>
      <c r="H30" s="52">
        <v>102541.67</v>
      </c>
      <c r="I30" s="51">
        <v>0.81071280000000001</v>
      </c>
      <c r="J30" s="14">
        <f t="shared" si="3"/>
        <v>83131.839999999997</v>
      </c>
      <c r="K30" s="14">
        <f t="shared" si="7"/>
        <v>83131.839999999997</v>
      </c>
      <c r="L30" s="14">
        <f t="shared" si="7"/>
        <v>83131.839999999997</v>
      </c>
      <c r="M30" s="14">
        <f t="shared" si="7"/>
        <v>83131.839999999997</v>
      </c>
      <c r="N30" s="14">
        <f t="shared" si="7"/>
        <v>83131.839999999997</v>
      </c>
      <c r="O30" s="14">
        <f t="shared" si="7"/>
        <v>83131.839999999997</v>
      </c>
      <c r="P30" s="14">
        <f t="shared" si="7"/>
        <v>83131.839999999997</v>
      </c>
      <c r="Q30" s="14">
        <f t="shared" si="7"/>
        <v>83131.839999999997</v>
      </c>
      <c r="R30" s="14">
        <f t="shared" si="7"/>
        <v>83131.839999999997</v>
      </c>
      <c r="S30" s="14">
        <f t="shared" si="7"/>
        <v>83131.839999999997</v>
      </c>
      <c r="T30" s="14">
        <f t="shared" si="7"/>
        <v>83131.839999999997</v>
      </c>
      <c r="U30" s="14">
        <f t="shared" si="7"/>
        <v>83131.839999999997</v>
      </c>
      <c r="V30" s="75">
        <f t="shared" si="5"/>
        <v>997582.07999999973</v>
      </c>
      <c r="X30" s="48"/>
      <c r="AA30" s="17"/>
    </row>
    <row r="31" spans="1:27" ht="18.75" outlineLevel="1" x14ac:dyDescent="0.25">
      <c r="A31" s="10"/>
      <c r="B31" s="11" t="s">
        <v>21</v>
      </c>
      <c r="C31" s="9">
        <v>4</v>
      </c>
      <c r="D31" s="101">
        <f t="shared" ref="D31" si="8">SUM(D32:D35)</f>
        <v>4225</v>
      </c>
      <c r="E31" s="8"/>
      <c r="F31" s="8"/>
      <c r="G31" s="8"/>
      <c r="H31" s="8"/>
      <c r="I31" s="51"/>
      <c r="J31" s="14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75">
        <f>SUM(V32:V35)</f>
        <v>3967315.919999999</v>
      </c>
    </row>
    <row r="32" spans="1:27" ht="15.75" outlineLevel="2" x14ac:dyDescent="0.25">
      <c r="A32" s="10">
        <v>21</v>
      </c>
      <c r="B32" s="12" t="s">
        <v>23</v>
      </c>
      <c r="C32" s="78"/>
      <c r="D32" s="41">
        <v>931</v>
      </c>
      <c r="E32" s="13" t="s">
        <v>8</v>
      </c>
      <c r="F32" s="13" t="s">
        <v>287</v>
      </c>
      <c r="G32" s="66">
        <v>2460900</v>
      </c>
      <c r="H32" s="66">
        <v>205075</v>
      </c>
      <c r="I32" s="51">
        <v>0.31440449999999998</v>
      </c>
      <c r="J32" s="14">
        <f t="shared" si="3"/>
        <v>64476.5</v>
      </c>
      <c r="K32" s="14">
        <f>J32</f>
        <v>64476.5</v>
      </c>
      <c r="L32" s="14">
        <f>J32</f>
        <v>64476.5</v>
      </c>
      <c r="M32" s="14">
        <f>J32</f>
        <v>64476.5</v>
      </c>
      <c r="N32" s="14">
        <f>J32</f>
        <v>64476.5</v>
      </c>
      <c r="O32" s="14">
        <f>J32</f>
        <v>64476.5</v>
      </c>
      <c r="P32" s="14">
        <f>J32</f>
        <v>64476.5</v>
      </c>
      <c r="Q32" s="14">
        <f>J32</f>
        <v>64476.5</v>
      </c>
      <c r="R32" s="14">
        <f>J32</f>
        <v>64476.5</v>
      </c>
      <c r="S32" s="14">
        <f>J32</f>
        <v>64476.5</v>
      </c>
      <c r="T32" s="14">
        <f>J32</f>
        <v>64476.5</v>
      </c>
      <c r="U32" s="14">
        <f>J32</f>
        <v>64476.5</v>
      </c>
      <c r="V32" s="75">
        <f t="shared" si="5"/>
        <v>773718</v>
      </c>
    </row>
    <row r="33" spans="1:22" ht="15.75" outlineLevel="2" x14ac:dyDescent="0.25">
      <c r="A33" s="10">
        <v>22</v>
      </c>
      <c r="B33" s="12" t="s">
        <v>24</v>
      </c>
      <c r="C33" s="78"/>
      <c r="D33" s="41">
        <v>1135</v>
      </c>
      <c r="E33" s="13" t="s">
        <v>8</v>
      </c>
      <c r="F33" s="13" t="s">
        <v>287</v>
      </c>
      <c r="G33" s="66">
        <v>2460900</v>
      </c>
      <c r="H33" s="66">
        <v>205075</v>
      </c>
      <c r="I33" s="51">
        <v>0.24349999999999999</v>
      </c>
      <c r="J33" s="14">
        <f t="shared" si="3"/>
        <v>49935.76</v>
      </c>
      <c r="K33" s="14">
        <f>J33</f>
        <v>49935.76</v>
      </c>
      <c r="L33" s="14">
        <f>J33</f>
        <v>49935.76</v>
      </c>
      <c r="M33" s="14">
        <f>J33</f>
        <v>49935.76</v>
      </c>
      <c r="N33" s="14">
        <f>J33</f>
        <v>49935.76</v>
      </c>
      <c r="O33" s="14">
        <f>J33</f>
        <v>49935.76</v>
      </c>
      <c r="P33" s="14">
        <f>J33</f>
        <v>49935.76</v>
      </c>
      <c r="Q33" s="14">
        <f>J33</f>
        <v>49935.76</v>
      </c>
      <c r="R33" s="14">
        <f>J33</f>
        <v>49935.76</v>
      </c>
      <c r="S33" s="14">
        <f>J33</f>
        <v>49935.76</v>
      </c>
      <c r="T33" s="14">
        <f>J33</f>
        <v>49935.76</v>
      </c>
      <c r="U33" s="14">
        <f>J33</f>
        <v>49935.76</v>
      </c>
      <c r="V33" s="75">
        <f t="shared" si="5"/>
        <v>599229.12</v>
      </c>
    </row>
    <row r="34" spans="1:22" ht="15.75" outlineLevel="2" x14ac:dyDescent="0.25">
      <c r="A34" s="10">
        <v>23</v>
      </c>
      <c r="B34" s="12" t="s">
        <v>209</v>
      </c>
      <c r="C34" s="78"/>
      <c r="D34" s="41">
        <v>1070</v>
      </c>
      <c r="E34" s="13" t="s">
        <v>8</v>
      </c>
      <c r="F34" s="13" t="s">
        <v>287</v>
      </c>
      <c r="G34" s="66">
        <v>2460900</v>
      </c>
      <c r="H34" s="66">
        <v>205075</v>
      </c>
      <c r="I34" s="51">
        <v>0.52711790000000003</v>
      </c>
      <c r="J34" s="14">
        <f t="shared" si="3"/>
        <v>108098.7</v>
      </c>
      <c r="K34" s="14">
        <f>J34</f>
        <v>108098.7</v>
      </c>
      <c r="L34" s="14">
        <f>J34</f>
        <v>108098.7</v>
      </c>
      <c r="M34" s="14">
        <f>J34</f>
        <v>108098.7</v>
      </c>
      <c r="N34" s="14">
        <f>J34</f>
        <v>108098.7</v>
      </c>
      <c r="O34" s="14">
        <f>J34</f>
        <v>108098.7</v>
      </c>
      <c r="P34" s="14">
        <f>J34</f>
        <v>108098.7</v>
      </c>
      <c r="Q34" s="14">
        <f>J34</f>
        <v>108098.7</v>
      </c>
      <c r="R34" s="14">
        <f>J34</f>
        <v>108098.7</v>
      </c>
      <c r="S34" s="14">
        <f>J34</f>
        <v>108098.7</v>
      </c>
      <c r="T34" s="14">
        <f>J34</f>
        <v>108098.7</v>
      </c>
      <c r="U34" s="14">
        <f>J34</f>
        <v>108098.7</v>
      </c>
      <c r="V34" s="75">
        <f t="shared" si="5"/>
        <v>1297184.3999999997</v>
      </c>
    </row>
    <row r="35" spans="1:22" ht="15.75" outlineLevel="2" x14ac:dyDescent="0.25">
      <c r="A35" s="43">
        <v>24</v>
      </c>
      <c r="B35" s="24" t="s">
        <v>25</v>
      </c>
      <c r="C35" s="78"/>
      <c r="D35" s="41">
        <v>1089</v>
      </c>
      <c r="E35" s="13" t="s">
        <v>8</v>
      </c>
      <c r="F35" s="13" t="s">
        <v>287</v>
      </c>
      <c r="G35" s="66">
        <v>2460900</v>
      </c>
      <c r="H35" s="66">
        <v>205075</v>
      </c>
      <c r="I35" s="51">
        <v>0.52711790000000003</v>
      </c>
      <c r="J35" s="14">
        <f t="shared" si="3"/>
        <v>108098.7</v>
      </c>
      <c r="K35" s="14">
        <f>J35</f>
        <v>108098.7</v>
      </c>
      <c r="L35" s="14">
        <f>J35</f>
        <v>108098.7</v>
      </c>
      <c r="M35" s="14">
        <f>J35</f>
        <v>108098.7</v>
      </c>
      <c r="N35" s="14">
        <f>J35</f>
        <v>108098.7</v>
      </c>
      <c r="O35" s="14">
        <f>J35</f>
        <v>108098.7</v>
      </c>
      <c r="P35" s="14">
        <f>J35</f>
        <v>108098.7</v>
      </c>
      <c r="Q35" s="14">
        <f>J35</f>
        <v>108098.7</v>
      </c>
      <c r="R35" s="14">
        <f>J35</f>
        <v>108098.7</v>
      </c>
      <c r="S35" s="14">
        <f>J35</f>
        <v>108098.7</v>
      </c>
      <c r="T35" s="14">
        <f>J35</f>
        <v>108098.7</v>
      </c>
      <c r="U35" s="14">
        <f>J35</f>
        <v>108098.7</v>
      </c>
      <c r="V35" s="75">
        <f t="shared" si="5"/>
        <v>1297184.3999999997</v>
      </c>
    </row>
    <row r="36" spans="1:22" ht="18.75" outlineLevel="1" collapsed="1" x14ac:dyDescent="0.25">
      <c r="A36" s="10"/>
      <c r="B36" s="11" t="s">
        <v>26</v>
      </c>
      <c r="C36" s="9">
        <v>1</v>
      </c>
      <c r="D36" s="9">
        <f t="shared" ref="D36" si="9">D37</f>
        <v>2772</v>
      </c>
      <c r="E36" s="6"/>
      <c r="F36" s="6"/>
      <c r="G36" s="6"/>
      <c r="H36" s="6"/>
      <c r="I36" s="51"/>
      <c r="J36" s="14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75">
        <f>V37</f>
        <v>1931781.7200000004</v>
      </c>
    </row>
    <row r="37" spans="1:22" ht="15.75" outlineLevel="1" x14ac:dyDescent="0.25">
      <c r="A37" s="10">
        <v>25</v>
      </c>
      <c r="B37" s="12" t="s">
        <v>27</v>
      </c>
      <c r="C37" s="78"/>
      <c r="D37" s="41">
        <v>2772</v>
      </c>
      <c r="E37" s="13" t="s">
        <v>8</v>
      </c>
      <c r="F37" s="13" t="s">
        <v>288</v>
      </c>
      <c r="G37" s="66">
        <v>3633875</v>
      </c>
      <c r="H37" s="66">
        <v>302822.92</v>
      </c>
      <c r="I37" s="51">
        <v>0.53160379999999996</v>
      </c>
      <c r="J37" s="14">
        <f t="shared" si="3"/>
        <v>160981.81</v>
      </c>
      <c r="K37" s="14">
        <f>J37</f>
        <v>160981.81</v>
      </c>
      <c r="L37" s="14">
        <f>J37</f>
        <v>160981.81</v>
      </c>
      <c r="M37" s="14">
        <f>J37</f>
        <v>160981.81</v>
      </c>
      <c r="N37" s="14">
        <f>J37</f>
        <v>160981.81</v>
      </c>
      <c r="O37" s="14">
        <f>J37</f>
        <v>160981.81</v>
      </c>
      <c r="P37" s="14">
        <f>J37</f>
        <v>160981.81</v>
      </c>
      <c r="Q37" s="14">
        <f>J37</f>
        <v>160981.81</v>
      </c>
      <c r="R37" s="14">
        <f>J37</f>
        <v>160981.81</v>
      </c>
      <c r="S37" s="14">
        <f>J37</f>
        <v>160981.81</v>
      </c>
      <c r="T37" s="14">
        <f>J37</f>
        <v>160981.81</v>
      </c>
      <c r="U37" s="14">
        <f>J37</f>
        <v>160981.81</v>
      </c>
      <c r="V37" s="75">
        <f t="shared" si="5"/>
        <v>1931781.7200000004</v>
      </c>
    </row>
    <row r="38" spans="1:22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V38" si="10">D39+D55</f>
        <v>9731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73">
        <f t="shared" si="10"/>
        <v>15464233.919999998</v>
      </c>
    </row>
    <row r="39" spans="1:22" ht="18.75" outlineLevel="1" x14ac:dyDescent="0.25">
      <c r="A39" s="10"/>
      <c r="B39" s="8" t="s">
        <v>6</v>
      </c>
      <c r="C39" s="9">
        <v>15</v>
      </c>
      <c r="D39" s="9">
        <f t="shared" ref="D39" si="11">SUM(D40:D54)</f>
        <v>7031</v>
      </c>
      <c r="E39" s="13"/>
      <c r="F39" s="13"/>
      <c r="G39" s="13"/>
      <c r="H39" s="13"/>
      <c r="I39" s="51"/>
      <c r="J39" s="14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74">
        <f>SUM(V40:V54)</f>
        <v>12869865.119999999</v>
      </c>
    </row>
    <row r="40" spans="1:22" ht="15.75" outlineLevel="1" x14ac:dyDescent="0.25">
      <c r="A40" s="10">
        <v>1</v>
      </c>
      <c r="B40" s="12" t="s">
        <v>40</v>
      </c>
      <c r="C40" s="79"/>
      <c r="D40" s="56">
        <v>855</v>
      </c>
      <c r="E40" s="6" t="s">
        <v>8</v>
      </c>
      <c r="F40" s="13" t="s">
        <v>274</v>
      </c>
      <c r="G40" s="52">
        <v>1230500</v>
      </c>
      <c r="H40" s="52">
        <v>102541.67</v>
      </c>
      <c r="I40" s="51">
        <v>0.81071280000000001</v>
      </c>
      <c r="J40" s="14">
        <f t="shared" si="3"/>
        <v>83131.839999999997</v>
      </c>
      <c r="K40" s="14">
        <f>J40</f>
        <v>83131.839999999997</v>
      </c>
      <c r="L40" s="14">
        <f>J40</f>
        <v>83131.839999999997</v>
      </c>
      <c r="M40" s="14">
        <f>J40</f>
        <v>83131.839999999997</v>
      </c>
      <c r="N40" s="14">
        <f>J40</f>
        <v>83131.839999999997</v>
      </c>
      <c r="O40" s="14">
        <f>J40</f>
        <v>83131.839999999997</v>
      </c>
      <c r="P40" s="14">
        <f>J40</f>
        <v>83131.839999999997</v>
      </c>
      <c r="Q40" s="14">
        <f>J40</f>
        <v>83131.839999999997</v>
      </c>
      <c r="R40" s="14">
        <f>J40</f>
        <v>83131.839999999997</v>
      </c>
      <c r="S40" s="14">
        <f>J40</f>
        <v>83131.839999999997</v>
      </c>
      <c r="T40" s="14">
        <f>J40</f>
        <v>83131.839999999997</v>
      </c>
      <c r="U40" s="14">
        <f>J40</f>
        <v>83131.839999999997</v>
      </c>
      <c r="V40" s="74">
        <f>J40+K40+L40+M40+N40+O40+P40+Q40+R40+S40+T40+U40</f>
        <v>997582.07999999973</v>
      </c>
    </row>
    <row r="41" spans="1:22" ht="15.75" outlineLevel="2" x14ac:dyDescent="0.25">
      <c r="A41" s="10">
        <v>2</v>
      </c>
      <c r="B41" s="12" t="s">
        <v>29</v>
      </c>
      <c r="C41" s="78"/>
      <c r="D41" s="56">
        <v>721</v>
      </c>
      <c r="E41" s="13" t="s">
        <v>8</v>
      </c>
      <c r="F41" s="13" t="s">
        <v>274</v>
      </c>
      <c r="G41" s="52">
        <v>1230500</v>
      </c>
      <c r="H41" s="52">
        <v>102541.67</v>
      </c>
      <c r="I41" s="51">
        <v>0.38530320000000001</v>
      </c>
      <c r="J41" s="14">
        <f t="shared" si="3"/>
        <v>39509.629999999997</v>
      </c>
      <c r="K41" s="14">
        <f t="shared" ref="K41:K57" si="12">J41</f>
        <v>39509.629999999997</v>
      </c>
      <c r="L41" s="14">
        <f t="shared" ref="L41:L57" si="13">J41</f>
        <v>39509.629999999997</v>
      </c>
      <c r="M41" s="14">
        <f t="shared" ref="M41:M57" si="14">J41</f>
        <v>39509.629999999997</v>
      </c>
      <c r="N41" s="14">
        <f t="shared" ref="N41:N57" si="15">J41</f>
        <v>39509.629999999997</v>
      </c>
      <c r="O41" s="14">
        <f t="shared" ref="O41:O57" si="16">J41</f>
        <v>39509.629999999997</v>
      </c>
      <c r="P41" s="14">
        <f t="shared" ref="P41:P57" si="17">J41</f>
        <v>39509.629999999997</v>
      </c>
      <c r="Q41" s="14">
        <f t="shared" ref="Q41:Q57" si="18">J41</f>
        <v>39509.629999999997</v>
      </c>
      <c r="R41" s="14">
        <f t="shared" ref="R41:R57" si="19">J41</f>
        <v>39509.629999999997</v>
      </c>
      <c r="S41" s="14">
        <f t="shared" ref="S41:S57" si="20">J41</f>
        <v>39509.629999999997</v>
      </c>
      <c r="T41" s="14">
        <f t="shared" ref="T41:T57" si="21">J41</f>
        <v>39509.629999999997</v>
      </c>
      <c r="U41" s="14">
        <f t="shared" ref="U41:U57" si="22">J41</f>
        <v>39509.629999999997</v>
      </c>
      <c r="V41" s="74">
        <f t="shared" ref="V41:V57" si="23">J41+K41+L41+M41+N41+O41+P41+Q41+R41+S41+T41+U41</f>
        <v>474115.56</v>
      </c>
    </row>
    <row r="42" spans="1:22" ht="15.75" outlineLevel="2" x14ac:dyDescent="0.25">
      <c r="A42" s="10">
        <v>3</v>
      </c>
      <c r="B42" s="12" t="s">
        <v>30</v>
      </c>
      <c r="C42" s="78"/>
      <c r="D42" s="56">
        <v>506</v>
      </c>
      <c r="E42" s="13" t="s">
        <v>8</v>
      </c>
      <c r="F42" s="13" t="s">
        <v>274</v>
      </c>
      <c r="G42" s="52">
        <v>1230500</v>
      </c>
      <c r="H42" s="52">
        <v>102541.67</v>
      </c>
      <c r="I42" s="51">
        <v>0.52710639999999997</v>
      </c>
      <c r="J42" s="14">
        <f t="shared" si="3"/>
        <v>54050.37</v>
      </c>
      <c r="K42" s="14">
        <f t="shared" si="12"/>
        <v>54050.37</v>
      </c>
      <c r="L42" s="14">
        <f t="shared" si="13"/>
        <v>54050.37</v>
      </c>
      <c r="M42" s="14">
        <f t="shared" si="14"/>
        <v>54050.37</v>
      </c>
      <c r="N42" s="14">
        <f t="shared" si="15"/>
        <v>54050.37</v>
      </c>
      <c r="O42" s="14">
        <f t="shared" si="16"/>
        <v>54050.37</v>
      </c>
      <c r="P42" s="14">
        <f t="shared" si="17"/>
        <v>54050.37</v>
      </c>
      <c r="Q42" s="14">
        <f t="shared" si="18"/>
        <v>54050.37</v>
      </c>
      <c r="R42" s="14">
        <f t="shared" si="19"/>
        <v>54050.37</v>
      </c>
      <c r="S42" s="14">
        <f t="shared" si="20"/>
        <v>54050.37</v>
      </c>
      <c r="T42" s="14">
        <f t="shared" si="21"/>
        <v>54050.37</v>
      </c>
      <c r="U42" s="14">
        <f t="shared" si="22"/>
        <v>54050.37</v>
      </c>
      <c r="V42" s="74">
        <f t="shared" si="23"/>
        <v>648604.44000000006</v>
      </c>
    </row>
    <row r="43" spans="1:22" ht="15.75" outlineLevel="2" x14ac:dyDescent="0.25">
      <c r="A43" s="10">
        <v>4</v>
      </c>
      <c r="B43" s="12" t="s">
        <v>31</v>
      </c>
      <c r="C43" s="78"/>
      <c r="D43" s="56">
        <v>493</v>
      </c>
      <c r="E43" s="13" t="s">
        <v>8</v>
      </c>
      <c r="F43" s="13" t="s">
        <v>274</v>
      </c>
      <c r="G43" s="52">
        <v>1230500</v>
      </c>
      <c r="H43" s="52">
        <v>102541.67</v>
      </c>
      <c r="I43" s="51">
        <v>0.81071280000000001</v>
      </c>
      <c r="J43" s="14">
        <f t="shared" si="3"/>
        <v>83131.839999999997</v>
      </c>
      <c r="K43" s="14">
        <f t="shared" si="12"/>
        <v>83131.839999999997</v>
      </c>
      <c r="L43" s="14">
        <f t="shared" si="13"/>
        <v>83131.839999999997</v>
      </c>
      <c r="M43" s="14">
        <f t="shared" si="14"/>
        <v>83131.839999999997</v>
      </c>
      <c r="N43" s="14">
        <f t="shared" si="15"/>
        <v>83131.839999999997</v>
      </c>
      <c r="O43" s="14">
        <f t="shared" si="16"/>
        <v>83131.839999999997</v>
      </c>
      <c r="P43" s="14">
        <f t="shared" si="17"/>
        <v>83131.839999999997</v>
      </c>
      <c r="Q43" s="14">
        <f t="shared" si="18"/>
        <v>83131.839999999997</v>
      </c>
      <c r="R43" s="14">
        <f t="shared" si="19"/>
        <v>83131.839999999997</v>
      </c>
      <c r="S43" s="14">
        <f t="shared" si="20"/>
        <v>83131.839999999997</v>
      </c>
      <c r="T43" s="14">
        <f t="shared" si="21"/>
        <v>83131.839999999997</v>
      </c>
      <c r="U43" s="14">
        <f t="shared" si="22"/>
        <v>83131.839999999997</v>
      </c>
      <c r="V43" s="74">
        <f t="shared" si="23"/>
        <v>997582.07999999973</v>
      </c>
    </row>
    <row r="44" spans="1:22" ht="15.75" outlineLevel="2" x14ac:dyDescent="0.25">
      <c r="A44" s="10">
        <v>5</v>
      </c>
      <c r="B44" s="12" t="s">
        <v>32</v>
      </c>
      <c r="C44" s="78"/>
      <c r="D44" s="56">
        <v>571</v>
      </c>
      <c r="E44" s="13" t="s">
        <v>8</v>
      </c>
      <c r="F44" s="13" t="s">
        <v>274</v>
      </c>
      <c r="G44" s="52">
        <v>1230500</v>
      </c>
      <c r="H44" s="52">
        <v>102541.67</v>
      </c>
      <c r="I44" s="51">
        <v>0.81071280000000001</v>
      </c>
      <c r="J44" s="14">
        <f t="shared" si="3"/>
        <v>83131.839999999997</v>
      </c>
      <c r="K44" s="14">
        <f t="shared" si="12"/>
        <v>83131.839999999997</v>
      </c>
      <c r="L44" s="14">
        <f t="shared" si="13"/>
        <v>83131.839999999997</v>
      </c>
      <c r="M44" s="14">
        <f t="shared" si="14"/>
        <v>83131.839999999997</v>
      </c>
      <c r="N44" s="14">
        <f t="shared" si="15"/>
        <v>83131.839999999997</v>
      </c>
      <c r="O44" s="14">
        <f t="shared" si="16"/>
        <v>83131.839999999997</v>
      </c>
      <c r="P44" s="14">
        <f t="shared" si="17"/>
        <v>83131.839999999997</v>
      </c>
      <c r="Q44" s="14">
        <f t="shared" si="18"/>
        <v>83131.839999999997</v>
      </c>
      <c r="R44" s="14">
        <f t="shared" si="19"/>
        <v>83131.839999999997</v>
      </c>
      <c r="S44" s="14">
        <f t="shared" si="20"/>
        <v>83131.839999999997</v>
      </c>
      <c r="T44" s="14">
        <f t="shared" si="21"/>
        <v>83131.839999999997</v>
      </c>
      <c r="U44" s="14">
        <f t="shared" si="22"/>
        <v>83131.839999999997</v>
      </c>
      <c r="V44" s="74">
        <f t="shared" si="23"/>
        <v>997582.07999999973</v>
      </c>
    </row>
    <row r="45" spans="1:22" ht="15.75" outlineLevel="2" x14ac:dyDescent="0.25">
      <c r="A45" s="10">
        <v>6</v>
      </c>
      <c r="B45" s="12" t="s">
        <v>33</v>
      </c>
      <c r="C45" s="78"/>
      <c r="D45" s="56">
        <v>541</v>
      </c>
      <c r="E45" s="13" t="s">
        <v>8</v>
      </c>
      <c r="F45" s="13" t="s">
        <v>274</v>
      </c>
      <c r="G45" s="52">
        <v>1230500</v>
      </c>
      <c r="H45" s="52">
        <v>102541.67</v>
      </c>
      <c r="I45" s="51">
        <v>0.81071280000000001</v>
      </c>
      <c r="J45" s="14">
        <f t="shared" si="3"/>
        <v>83131.839999999997</v>
      </c>
      <c r="K45" s="14">
        <f t="shared" si="12"/>
        <v>83131.839999999997</v>
      </c>
      <c r="L45" s="14">
        <f t="shared" si="13"/>
        <v>83131.839999999997</v>
      </c>
      <c r="M45" s="14">
        <f t="shared" si="14"/>
        <v>83131.839999999997</v>
      </c>
      <c r="N45" s="14">
        <f t="shared" si="15"/>
        <v>83131.839999999997</v>
      </c>
      <c r="O45" s="14">
        <f t="shared" si="16"/>
        <v>83131.839999999997</v>
      </c>
      <c r="P45" s="14">
        <f t="shared" si="17"/>
        <v>83131.839999999997</v>
      </c>
      <c r="Q45" s="14">
        <f t="shared" si="18"/>
        <v>83131.839999999997</v>
      </c>
      <c r="R45" s="14">
        <f t="shared" si="19"/>
        <v>83131.839999999997</v>
      </c>
      <c r="S45" s="14">
        <f t="shared" si="20"/>
        <v>83131.839999999997</v>
      </c>
      <c r="T45" s="14">
        <f t="shared" si="21"/>
        <v>83131.839999999997</v>
      </c>
      <c r="U45" s="14">
        <f t="shared" si="22"/>
        <v>83131.839999999997</v>
      </c>
      <c r="V45" s="74">
        <f t="shared" si="23"/>
        <v>997582.07999999973</v>
      </c>
    </row>
    <row r="46" spans="1:22" ht="15.75" outlineLevel="2" x14ac:dyDescent="0.25">
      <c r="A46" s="10">
        <v>7</v>
      </c>
      <c r="B46" s="12" t="s">
        <v>34</v>
      </c>
      <c r="C46" s="78"/>
      <c r="D46" s="56">
        <v>694</v>
      </c>
      <c r="E46" s="13" t="s">
        <v>8</v>
      </c>
      <c r="F46" s="13" t="s">
        <v>274</v>
      </c>
      <c r="G46" s="52">
        <v>1230500</v>
      </c>
      <c r="H46" s="52">
        <v>102541.67</v>
      </c>
      <c r="I46" s="51">
        <v>0.81071280000000001</v>
      </c>
      <c r="J46" s="14">
        <f t="shared" si="3"/>
        <v>83131.839999999997</v>
      </c>
      <c r="K46" s="14">
        <f t="shared" si="12"/>
        <v>83131.839999999997</v>
      </c>
      <c r="L46" s="14">
        <f t="shared" si="13"/>
        <v>83131.839999999997</v>
      </c>
      <c r="M46" s="14">
        <f t="shared" si="14"/>
        <v>83131.839999999997</v>
      </c>
      <c r="N46" s="14">
        <f t="shared" si="15"/>
        <v>83131.839999999997</v>
      </c>
      <c r="O46" s="14">
        <f t="shared" si="16"/>
        <v>83131.839999999997</v>
      </c>
      <c r="P46" s="14">
        <f t="shared" si="17"/>
        <v>83131.839999999997</v>
      </c>
      <c r="Q46" s="14">
        <f t="shared" si="18"/>
        <v>83131.839999999997</v>
      </c>
      <c r="R46" s="14">
        <f t="shared" si="19"/>
        <v>83131.839999999997</v>
      </c>
      <c r="S46" s="14">
        <f t="shared" si="20"/>
        <v>83131.839999999997</v>
      </c>
      <c r="T46" s="14">
        <f t="shared" si="21"/>
        <v>83131.839999999997</v>
      </c>
      <c r="U46" s="14">
        <f t="shared" si="22"/>
        <v>83131.839999999997</v>
      </c>
      <c r="V46" s="74">
        <f t="shared" si="23"/>
        <v>997582.07999999973</v>
      </c>
    </row>
    <row r="47" spans="1:22" ht="15.75" outlineLevel="2" x14ac:dyDescent="0.25">
      <c r="A47" s="10">
        <v>8</v>
      </c>
      <c r="B47" s="12" t="s">
        <v>35</v>
      </c>
      <c r="C47" s="78"/>
      <c r="D47" s="56">
        <v>118</v>
      </c>
      <c r="E47" s="13" t="s">
        <v>8</v>
      </c>
      <c r="F47" s="13" t="s">
        <v>274</v>
      </c>
      <c r="G47" s="52">
        <v>1230500</v>
      </c>
      <c r="H47" s="52">
        <v>102541.67</v>
      </c>
      <c r="I47" s="51">
        <v>0.66890950000000005</v>
      </c>
      <c r="J47" s="14">
        <f t="shared" si="3"/>
        <v>68591.100000000006</v>
      </c>
      <c r="K47" s="14">
        <f t="shared" si="12"/>
        <v>68591.100000000006</v>
      </c>
      <c r="L47" s="14">
        <f t="shared" si="13"/>
        <v>68591.100000000006</v>
      </c>
      <c r="M47" s="14">
        <f t="shared" si="14"/>
        <v>68591.100000000006</v>
      </c>
      <c r="N47" s="14">
        <f t="shared" si="15"/>
        <v>68591.100000000006</v>
      </c>
      <c r="O47" s="14">
        <f t="shared" si="16"/>
        <v>68591.100000000006</v>
      </c>
      <c r="P47" s="14">
        <f t="shared" si="17"/>
        <v>68591.100000000006</v>
      </c>
      <c r="Q47" s="14">
        <f t="shared" si="18"/>
        <v>68591.100000000006</v>
      </c>
      <c r="R47" s="14">
        <f t="shared" si="19"/>
        <v>68591.100000000006</v>
      </c>
      <c r="S47" s="14">
        <f t="shared" si="20"/>
        <v>68591.100000000006</v>
      </c>
      <c r="T47" s="14">
        <f t="shared" si="21"/>
        <v>68591.100000000006</v>
      </c>
      <c r="U47" s="14">
        <f t="shared" si="22"/>
        <v>68591.100000000006</v>
      </c>
      <c r="V47" s="74">
        <f t="shared" si="23"/>
        <v>823093.19999999984</v>
      </c>
    </row>
    <row r="48" spans="1:22" ht="15.75" outlineLevel="2" x14ac:dyDescent="0.25">
      <c r="A48" s="10">
        <v>9</v>
      </c>
      <c r="B48" s="12" t="s">
        <v>36</v>
      </c>
      <c r="C48" s="78"/>
      <c r="D48" s="56">
        <v>435</v>
      </c>
      <c r="E48" s="13" t="s">
        <v>8</v>
      </c>
      <c r="F48" s="13" t="s">
        <v>274</v>
      </c>
      <c r="G48" s="52">
        <v>1230500</v>
      </c>
      <c r="H48" s="52">
        <v>102541.67</v>
      </c>
      <c r="I48" s="51">
        <v>0.81071280000000001</v>
      </c>
      <c r="J48" s="14">
        <f t="shared" si="3"/>
        <v>83131.839999999997</v>
      </c>
      <c r="K48" s="14">
        <f t="shared" si="12"/>
        <v>83131.839999999997</v>
      </c>
      <c r="L48" s="14">
        <f t="shared" si="13"/>
        <v>83131.839999999997</v>
      </c>
      <c r="M48" s="14">
        <f t="shared" si="14"/>
        <v>83131.839999999997</v>
      </c>
      <c r="N48" s="14">
        <f t="shared" si="15"/>
        <v>83131.839999999997</v>
      </c>
      <c r="O48" s="14">
        <f t="shared" si="16"/>
        <v>83131.839999999997</v>
      </c>
      <c r="P48" s="14">
        <f t="shared" si="17"/>
        <v>83131.839999999997</v>
      </c>
      <c r="Q48" s="14">
        <f t="shared" si="18"/>
        <v>83131.839999999997</v>
      </c>
      <c r="R48" s="14">
        <f t="shared" si="19"/>
        <v>83131.839999999997</v>
      </c>
      <c r="S48" s="14">
        <f t="shared" si="20"/>
        <v>83131.839999999997</v>
      </c>
      <c r="T48" s="14">
        <f t="shared" si="21"/>
        <v>83131.839999999997</v>
      </c>
      <c r="U48" s="14">
        <f t="shared" si="22"/>
        <v>83131.839999999997</v>
      </c>
      <c r="V48" s="74">
        <f t="shared" si="23"/>
        <v>997582.07999999973</v>
      </c>
    </row>
    <row r="49" spans="1:22" ht="15.75" outlineLevel="2" x14ac:dyDescent="0.25">
      <c r="A49" s="10">
        <v>10</v>
      </c>
      <c r="B49" s="12" t="s">
        <v>37</v>
      </c>
      <c r="C49" s="78"/>
      <c r="D49" s="56">
        <v>527</v>
      </c>
      <c r="E49" s="13" t="s">
        <v>8</v>
      </c>
      <c r="F49" s="13" t="s">
        <v>274</v>
      </c>
      <c r="G49" s="52">
        <v>1230500</v>
      </c>
      <c r="H49" s="52">
        <v>102541.67</v>
      </c>
      <c r="I49" s="51">
        <v>0.81071280000000001</v>
      </c>
      <c r="J49" s="14">
        <f t="shared" si="3"/>
        <v>83131.839999999997</v>
      </c>
      <c r="K49" s="14">
        <f t="shared" si="12"/>
        <v>83131.839999999997</v>
      </c>
      <c r="L49" s="14">
        <f t="shared" si="13"/>
        <v>83131.839999999997</v>
      </c>
      <c r="M49" s="14">
        <f t="shared" si="14"/>
        <v>83131.839999999997</v>
      </c>
      <c r="N49" s="14">
        <f t="shared" si="15"/>
        <v>83131.839999999997</v>
      </c>
      <c r="O49" s="14">
        <f t="shared" si="16"/>
        <v>83131.839999999997</v>
      </c>
      <c r="P49" s="14">
        <f t="shared" si="17"/>
        <v>83131.839999999997</v>
      </c>
      <c r="Q49" s="14">
        <f t="shared" si="18"/>
        <v>83131.839999999997</v>
      </c>
      <c r="R49" s="14">
        <f t="shared" si="19"/>
        <v>83131.839999999997</v>
      </c>
      <c r="S49" s="14">
        <f t="shared" si="20"/>
        <v>83131.839999999997</v>
      </c>
      <c r="T49" s="14">
        <f t="shared" si="21"/>
        <v>83131.839999999997</v>
      </c>
      <c r="U49" s="14">
        <f t="shared" si="22"/>
        <v>83131.839999999997</v>
      </c>
      <c r="V49" s="74">
        <f t="shared" si="23"/>
        <v>997582.07999999973</v>
      </c>
    </row>
    <row r="50" spans="1:22" ht="15.75" outlineLevel="2" x14ac:dyDescent="0.25">
      <c r="A50" s="10">
        <v>11</v>
      </c>
      <c r="B50" s="12" t="s">
        <v>38</v>
      </c>
      <c r="C50" s="78"/>
      <c r="D50" s="56">
        <v>575</v>
      </c>
      <c r="E50" s="13" t="s">
        <v>8</v>
      </c>
      <c r="F50" s="13" t="s">
        <v>274</v>
      </c>
      <c r="G50" s="52">
        <v>1230500</v>
      </c>
      <c r="H50" s="52">
        <v>102541.67</v>
      </c>
      <c r="I50" s="51">
        <v>0.81071280000000001</v>
      </c>
      <c r="J50" s="14">
        <f t="shared" si="3"/>
        <v>83131.839999999997</v>
      </c>
      <c r="K50" s="14">
        <f t="shared" si="12"/>
        <v>83131.839999999997</v>
      </c>
      <c r="L50" s="14">
        <f t="shared" si="13"/>
        <v>83131.839999999997</v>
      </c>
      <c r="M50" s="14">
        <f t="shared" si="14"/>
        <v>83131.839999999997</v>
      </c>
      <c r="N50" s="14">
        <f t="shared" si="15"/>
        <v>83131.839999999997</v>
      </c>
      <c r="O50" s="14">
        <f t="shared" si="16"/>
        <v>83131.839999999997</v>
      </c>
      <c r="P50" s="14">
        <f t="shared" si="17"/>
        <v>83131.839999999997</v>
      </c>
      <c r="Q50" s="14">
        <f t="shared" si="18"/>
        <v>83131.839999999997</v>
      </c>
      <c r="R50" s="14">
        <f t="shared" si="19"/>
        <v>83131.839999999997</v>
      </c>
      <c r="S50" s="14">
        <f t="shared" si="20"/>
        <v>83131.839999999997</v>
      </c>
      <c r="T50" s="14">
        <f t="shared" si="21"/>
        <v>83131.839999999997</v>
      </c>
      <c r="U50" s="14">
        <f t="shared" si="22"/>
        <v>83131.839999999997</v>
      </c>
      <c r="V50" s="74">
        <f t="shared" si="23"/>
        <v>997582.07999999973</v>
      </c>
    </row>
    <row r="51" spans="1:22" ht="15.75" outlineLevel="2" x14ac:dyDescent="0.25">
      <c r="A51" s="10">
        <v>12</v>
      </c>
      <c r="B51" s="12" t="s">
        <v>39</v>
      </c>
      <c r="C51" s="78"/>
      <c r="D51" s="56">
        <v>152</v>
      </c>
      <c r="E51" s="13" t="s">
        <v>8</v>
      </c>
      <c r="F51" s="13" t="s">
        <v>274</v>
      </c>
      <c r="G51" s="52">
        <v>1230500</v>
      </c>
      <c r="H51" s="52">
        <v>102541.67</v>
      </c>
      <c r="I51" s="51">
        <v>0.81071280000000001</v>
      </c>
      <c r="J51" s="14">
        <f t="shared" si="3"/>
        <v>83131.839999999997</v>
      </c>
      <c r="K51" s="14">
        <f t="shared" si="12"/>
        <v>83131.839999999997</v>
      </c>
      <c r="L51" s="14">
        <f t="shared" si="13"/>
        <v>83131.839999999997</v>
      </c>
      <c r="M51" s="14">
        <f t="shared" si="14"/>
        <v>83131.839999999997</v>
      </c>
      <c r="N51" s="14">
        <f t="shared" si="15"/>
        <v>83131.839999999997</v>
      </c>
      <c r="O51" s="14">
        <f t="shared" si="16"/>
        <v>83131.839999999997</v>
      </c>
      <c r="P51" s="14">
        <f t="shared" si="17"/>
        <v>83131.839999999997</v>
      </c>
      <c r="Q51" s="14">
        <f t="shared" si="18"/>
        <v>83131.839999999997</v>
      </c>
      <c r="R51" s="14">
        <f t="shared" si="19"/>
        <v>83131.839999999997</v>
      </c>
      <c r="S51" s="14">
        <f t="shared" si="20"/>
        <v>83131.839999999997</v>
      </c>
      <c r="T51" s="14">
        <f t="shared" si="21"/>
        <v>83131.839999999997</v>
      </c>
      <c r="U51" s="14">
        <f t="shared" si="22"/>
        <v>83131.839999999997</v>
      </c>
      <c r="V51" s="74">
        <f t="shared" si="23"/>
        <v>997582.07999999973</v>
      </c>
    </row>
    <row r="52" spans="1:22" ht="15.75" outlineLevel="2" x14ac:dyDescent="0.25">
      <c r="A52" s="19">
        <v>13</v>
      </c>
      <c r="B52" s="12" t="s">
        <v>241</v>
      </c>
      <c r="C52" s="78"/>
      <c r="D52" s="53">
        <v>301</v>
      </c>
      <c r="E52" s="13" t="s">
        <v>8</v>
      </c>
      <c r="F52" s="13" t="s">
        <v>274</v>
      </c>
      <c r="G52" s="52">
        <v>1230500</v>
      </c>
      <c r="H52" s="52">
        <v>102541.67</v>
      </c>
      <c r="I52" s="51">
        <v>0.38530320000000001</v>
      </c>
      <c r="J52" s="14">
        <f t="shared" si="3"/>
        <v>39509.629999999997</v>
      </c>
      <c r="K52" s="14">
        <f t="shared" si="12"/>
        <v>39509.629999999997</v>
      </c>
      <c r="L52" s="14">
        <f t="shared" si="13"/>
        <v>39509.629999999997</v>
      </c>
      <c r="M52" s="14">
        <f t="shared" si="14"/>
        <v>39509.629999999997</v>
      </c>
      <c r="N52" s="14">
        <f t="shared" si="15"/>
        <v>39509.629999999997</v>
      </c>
      <c r="O52" s="14">
        <f t="shared" si="16"/>
        <v>39509.629999999997</v>
      </c>
      <c r="P52" s="14">
        <f t="shared" si="17"/>
        <v>39509.629999999997</v>
      </c>
      <c r="Q52" s="14">
        <f t="shared" si="18"/>
        <v>39509.629999999997</v>
      </c>
      <c r="R52" s="14">
        <f t="shared" si="19"/>
        <v>39509.629999999997</v>
      </c>
      <c r="S52" s="14">
        <f t="shared" si="20"/>
        <v>39509.629999999997</v>
      </c>
      <c r="T52" s="14">
        <f t="shared" si="21"/>
        <v>39509.629999999997</v>
      </c>
      <c r="U52" s="14">
        <f t="shared" si="22"/>
        <v>39509.629999999997</v>
      </c>
      <c r="V52" s="74">
        <f t="shared" si="23"/>
        <v>474115.56</v>
      </c>
    </row>
    <row r="53" spans="1:22" ht="15.75" outlineLevel="2" x14ac:dyDescent="0.25">
      <c r="A53" s="19">
        <v>14</v>
      </c>
      <c r="B53" s="12" t="s">
        <v>242</v>
      </c>
      <c r="C53" s="78"/>
      <c r="D53" s="53">
        <v>260</v>
      </c>
      <c r="E53" s="13" t="s">
        <v>8</v>
      </c>
      <c r="F53" s="13" t="s">
        <v>274</v>
      </c>
      <c r="G53" s="52">
        <v>1230500</v>
      </c>
      <c r="H53" s="52">
        <v>102541.67</v>
      </c>
      <c r="I53" s="51">
        <v>0.38530320000000001</v>
      </c>
      <c r="J53" s="14">
        <f t="shared" si="3"/>
        <v>39509.629999999997</v>
      </c>
      <c r="K53" s="14">
        <f t="shared" si="12"/>
        <v>39509.629999999997</v>
      </c>
      <c r="L53" s="14">
        <f t="shared" si="13"/>
        <v>39509.629999999997</v>
      </c>
      <c r="M53" s="14">
        <f t="shared" si="14"/>
        <v>39509.629999999997</v>
      </c>
      <c r="N53" s="14">
        <f t="shared" si="15"/>
        <v>39509.629999999997</v>
      </c>
      <c r="O53" s="14">
        <f t="shared" si="16"/>
        <v>39509.629999999997</v>
      </c>
      <c r="P53" s="14">
        <f t="shared" si="17"/>
        <v>39509.629999999997</v>
      </c>
      <c r="Q53" s="14">
        <f t="shared" si="18"/>
        <v>39509.629999999997</v>
      </c>
      <c r="R53" s="14">
        <f t="shared" si="19"/>
        <v>39509.629999999997</v>
      </c>
      <c r="S53" s="14">
        <f t="shared" si="20"/>
        <v>39509.629999999997</v>
      </c>
      <c r="T53" s="14">
        <f t="shared" si="21"/>
        <v>39509.629999999997</v>
      </c>
      <c r="U53" s="14">
        <f t="shared" si="22"/>
        <v>39509.629999999997</v>
      </c>
      <c r="V53" s="74">
        <f t="shared" si="23"/>
        <v>474115.56</v>
      </c>
    </row>
    <row r="54" spans="1:22" ht="15.75" outlineLevel="2" x14ac:dyDescent="0.25">
      <c r="A54" s="19">
        <v>15</v>
      </c>
      <c r="B54" s="12" t="s">
        <v>243</v>
      </c>
      <c r="C54" s="78"/>
      <c r="D54" s="53">
        <v>282</v>
      </c>
      <c r="E54" s="13" t="s">
        <v>8</v>
      </c>
      <c r="F54" s="13" t="s">
        <v>274</v>
      </c>
      <c r="G54" s="52">
        <v>1230500</v>
      </c>
      <c r="H54" s="52">
        <v>102541.67</v>
      </c>
      <c r="I54" s="51">
        <v>0.81071280000000001</v>
      </c>
      <c r="J54" s="14">
        <f t="shared" si="3"/>
        <v>83131.839999999997</v>
      </c>
      <c r="K54" s="14">
        <f t="shared" si="12"/>
        <v>83131.839999999997</v>
      </c>
      <c r="L54" s="14">
        <f t="shared" si="13"/>
        <v>83131.839999999997</v>
      </c>
      <c r="M54" s="14">
        <f t="shared" si="14"/>
        <v>83131.839999999997</v>
      </c>
      <c r="N54" s="14">
        <f t="shared" si="15"/>
        <v>83131.839999999997</v>
      </c>
      <c r="O54" s="14">
        <f t="shared" si="16"/>
        <v>83131.839999999997</v>
      </c>
      <c r="P54" s="14">
        <f t="shared" si="17"/>
        <v>83131.839999999997</v>
      </c>
      <c r="Q54" s="14">
        <f t="shared" si="18"/>
        <v>83131.839999999997</v>
      </c>
      <c r="R54" s="14">
        <f t="shared" si="19"/>
        <v>83131.839999999997</v>
      </c>
      <c r="S54" s="14">
        <f t="shared" si="20"/>
        <v>83131.839999999997</v>
      </c>
      <c r="T54" s="14">
        <f t="shared" si="21"/>
        <v>83131.839999999997</v>
      </c>
      <c r="U54" s="14">
        <f t="shared" si="22"/>
        <v>83131.839999999997</v>
      </c>
      <c r="V54" s="74">
        <f t="shared" si="23"/>
        <v>997582.07999999973</v>
      </c>
    </row>
    <row r="55" spans="1:22" ht="18.75" outlineLevel="1" x14ac:dyDescent="0.25">
      <c r="A55" s="18"/>
      <c r="B55" s="8" t="s">
        <v>21</v>
      </c>
      <c r="C55" s="9">
        <v>2</v>
      </c>
      <c r="D55" s="68">
        <f t="shared" ref="D55" si="24">D56+D57</f>
        <v>2700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73">
        <f t="shared" ref="V55" si="25">V56+V57</f>
        <v>2594368.7999999993</v>
      </c>
    </row>
    <row r="56" spans="1:22" ht="15.75" outlineLevel="2" x14ac:dyDescent="0.25">
      <c r="A56" s="19">
        <v>16</v>
      </c>
      <c r="B56" s="20" t="s">
        <v>41</v>
      </c>
      <c r="C56" s="78"/>
      <c r="D56" s="41">
        <v>1256</v>
      </c>
      <c r="E56" s="13" t="s">
        <v>8</v>
      </c>
      <c r="F56" s="13" t="s">
        <v>287</v>
      </c>
      <c r="G56" s="66">
        <v>2460900</v>
      </c>
      <c r="H56" s="66">
        <v>205075</v>
      </c>
      <c r="I56" s="51">
        <v>0.52711790000000003</v>
      </c>
      <c r="J56" s="14">
        <f t="shared" si="3"/>
        <v>108098.7</v>
      </c>
      <c r="K56" s="14">
        <f t="shared" si="12"/>
        <v>108098.7</v>
      </c>
      <c r="L56" s="14">
        <f t="shared" si="13"/>
        <v>108098.7</v>
      </c>
      <c r="M56" s="14">
        <f t="shared" si="14"/>
        <v>108098.7</v>
      </c>
      <c r="N56" s="14">
        <f t="shared" si="15"/>
        <v>108098.7</v>
      </c>
      <c r="O56" s="14">
        <f t="shared" si="16"/>
        <v>108098.7</v>
      </c>
      <c r="P56" s="14">
        <f t="shared" si="17"/>
        <v>108098.7</v>
      </c>
      <c r="Q56" s="14">
        <f t="shared" si="18"/>
        <v>108098.7</v>
      </c>
      <c r="R56" s="14">
        <f t="shared" si="19"/>
        <v>108098.7</v>
      </c>
      <c r="S56" s="14">
        <f t="shared" si="20"/>
        <v>108098.7</v>
      </c>
      <c r="T56" s="14">
        <f t="shared" si="21"/>
        <v>108098.7</v>
      </c>
      <c r="U56" s="14">
        <f t="shared" si="22"/>
        <v>108098.7</v>
      </c>
      <c r="V56" s="74">
        <f t="shared" si="23"/>
        <v>1297184.3999999997</v>
      </c>
    </row>
    <row r="57" spans="1:22" ht="15.75" outlineLevel="2" x14ac:dyDescent="0.25">
      <c r="A57" s="10">
        <v>17</v>
      </c>
      <c r="B57" s="20" t="s">
        <v>42</v>
      </c>
      <c r="C57" s="78"/>
      <c r="D57" s="41">
        <v>1444</v>
      </c>
      <c r="E57" s="13" t="s">
        <v>8</v>
      </c>
      <c r="F57" s="13" t="s">
        <v>287</v>
      </c>
      <c r="G57" s="66">
        <v>2460900</v>
      </c>
      <c r="H57" s="66">
        <v>205075</v>
      </c>
      <c r="I57" s="51">
        <v>0.52711790000000003</v>
      </c>
      <c r="J57" s="14">
        <f t="shared" si="3"/>
        <v>108098.7</v>
      </c>
      <c r="K57" s="14">
        <f t="shared" si="12"/>
        <v>108098.7</v>
      </c>
      <c r="L57" s="14">
        <f t="shared" si="13"/>
        <v>108098.7</v>
      </c>
      <c r="M57" s="14">
        <f t="shared" si="14"/>
        <v>108098.7</v>
      </c>
      <c r="N57" s="14">
        <f t="shared" si="15"/>
        <v>108098.7</v>
      </c>
      <c r="O57" s="14">
        <f t="shared" si="16"/>
        <v>108098.7</v>
      </c>
      <c r="P57" s="14">
        <f t="shared" si="17"/>
        <v>108098.7</v>
      </c>
      <c r="Q57" s="14">
        <f t="shared" si="18"/>
        <v>108098.7</v>
      </c>
      <c r="R57" s="14">
        <f t="shared" si="19"/>
        <v>108098.7</v>
      </c>
      <c r="S57" s="14">
        <f t="shared" si="20"/>
        <v>108098.7</v>
      </c>
      <c r="T57" s="14">
        <f t="shared" si="21"/>
        <v>108098.7</v>
      </c>
      <c r="U57" s="14">
        <f t="shared" si="22"/>
        <v>108098.7</v>
      </c>
      <c r="V57" s="74">
        <f t="shared" si="23"/>
        <v>1297184.3999999997</v>
      </c>
    </row>
    <row r="58" spans="1:22" ht="15.75" x14ac:dyDescent="0.25">
      <c r="A58" s="15">
        <v>3</v>
      </c>
      <c r="B58" s="24" t="s">
        <v>239</v>
      </c>
      <c r="C58" s="9">
        <v>32</v>
      </c>
      <c r="D58" s="68">
        <f t="shared" ref="D58" si="26">D59+D82+D92</f>
        <v>24584</v>
      </c>
      <c r="E58" s="6"/>
      <c r="F58" s="6"/>
      <c r="G58" s="6"/>
      <c r="H58" s="6"/>
      <c r="I58" s="51"/>
      <c r="J58" s="14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4">
        <f>SUM(V60:V81,V83:V91,V93)</f>
        <v>27698768.879999992</v>
      </c>
    </row>
    <row r="59" spans="1:22" ht="18.75" outlineLevel="1" x14ac:dyDescent="0.25">
      <c r="A59" s="10"/>
      <c r="B59" s="8" t="s">
        <v>6</v>
      </c>
      <c r="C59" s="9">
        <v>22</v>
      </c>
      <c r="D59" s="68">
        <f t="shared" ref="D59" si="27">SUM(D60:D81)</f>
        <v>12179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73">
        <f t="shared" ref="V59" si="28">SUM(V60:V81)</f>
        <v>13571342.039999999</v>
      </c>
    </row>
    <row r="60" spans="1:22" ht="15.75" outlineLevel="1" x14ac:dyDescent="0.25">
      <c r="A60" s="10">
        <v>1</v>
      </c>
      <c r="B60" s="12" t="s">
        <v>210</v>
      </c>
      <c r="C60" s="9"/>
      <c r="D60" s="56">
        <v>321</v>
      </c>
      <c r="E60" s="6" t="s">
        <v>8</v>
      </c>
      <c r="F60" s="13" t="s">
        <v>274</v>
      </c>
      <c r="G60" s="52">
        <v>1230500</v>
      </c>
      <c r="H60" s="52">
        <v>102541.67</v>
      </c>
      <c r="I60" s="51">
        <v>0.38530320000000001</v>
      </c>
      <c r="J60" s="14">
        <f t="shared" si="3"/>
        <v>39509.629999999997</v>
      </c>
      <c r="K60" s="14">
        <f>J60</f>
        <v>39509.629999999997</v>
      </c>
      <c r="L60" s="14">
        <f>J60</f>
        <v>39509.629999999997</v>
      </c>
      <c r="M60" s="14">
        <f>J60</f>
        <v>39509.629999999997</v>
      </c>
      <c r="N60" s="14">
        <f>J60</f>
        <v>39509.629999999997</v>
      </c>
      <c r="O60" s="14">
        <f>J60</f>
        <v>39509.629999999997</v>
      </c>
      <c r="P60" s="14">
        <f>J60</f>
        <v>39509.629999999997</v>
      </c>
      <c r="Q60" s="14">
        <f>J60</f>
        <v>39509.629999999997</v>
      </c>
      <c r="R60" s="14">
        <f>J60</f>
        <v>39509.629999999997</v>
      </c>
      <c r="S60" s="14">
        <f>J60</f>
        <v>39509.629999999997</v>
      </c>
      <c r="T60" s="14">
        <f>J60</f>
        <v>39509.629999999997</v>
      </c>
      <c r="U60" s="14">
        <f>J60</f>
        <v>39509.629999999997</v>
      </c>
      <c r="V60" s="74">
        <f>J60+K60+L60+M60+N60+O60+P60+Q60+R60+S60+T60+U60</f>
        <v>474115.56</v>
      </c>
    </row>
    <row r="61" spans="1:22" ht="15.75" outlineLevel="2" x14ac:dyDescent="0.25">
      <c r="A61" s="10">
        <v>2</v>
      </c>
      <c r="B61" s="12" t="s">
        <v>211</v>
      </c>
      <c r="C61" s="78"/>
      <c r="D61" s="56">
        <v>691</v>
      </c>
      <c r="E61" s="13" t="s">
        <v>8</v>
      </c>
      <c r="F61" s="13" t="s">
        <v>274</v>
      </c>
      <c r="G61" s="52">
        <v>1230500</v>
      </c>
      <c r="H61" s="52">
        <v>102541.67</v>
      </c>
      <c r="I61" s="51">
        <v>0.52710639999999997</v>
      </c>
      <c r="J61" s="14">
        <f t="shared" si="3"/>
        <v>54050.37</v>
      </c>
      <c r="K61" s="14">
        <f t="shared" ref="K61:K124" si="29">J61</f>
        <v>54050.37</v>
      </c>
      <c r="L61" s="14">
        <f t="shared" ref="L61:L124" si="30">J61</f>
        <v>54050.37</v>
      </c>
      <c r="M61" s="14">
        <f t="shared" ref="M61:M124" si="31">J61</f>
        <v>54050.37</v>
      </c>
      <c r="N61" s="14">
        <f t="shared" ref="N61:N124" si="32">J61</f>
        <v>54050.37</v>
      </c>
      <c r="O61" s="14">
        <f t="shared" ref="O61:O124" si="33">J61</f>
        <v>54050.37</v>
      </c>
      <c r="P61" s="14">
        <f t="shared" ref="P61:P124" si="34">J61</f>
        <v>54050.37</v>
      </c>
      <c r="Q61" s="14">
        <f t="shared" ref="Q61:Q124" si="35">J61</f>
        <v>54050.37</v>
      </c>
      <c r="R61" s="14">
        <f t="shared" ref="R61:R124" si="36">J61</f>
        <v>54050.37</v>
      </c>
      <c r="S61" s="14">
        <f t="shared" ref="S61:S124" si="37">J61</f>
        <v>54050.37</v>
      </c>
      <c r="T61" s="14">
        <f t="shared" ref="T61:T124" si="38">J61</f>
        <v>54050.37</v>
      </c>
      <c r="U61" s="14">
        <f t="shared" ref="U61:U124" si="39">J61</f>
        <v>54050.37</v>
      </c>
      <c r="V61" s="74">
        <f t="shared" ref="V61:V124" si="40">J61+K61+L61+M61+N61+O61+P61+Q61+R61+S61+T61+U61</f>
        <v>648604.44000000006</v>
      </c>
    </row>
    <row r="62" spans="1:22" ht="15.75" outlineLevel="2" x14ac:dyDescent="0.25">
      <c r="A62" s="10">
        <v>3</v>
      </c>
      <c r="B62" s="12" t="s">
        <v>215</v>
      </c>
      <c r="C62" s="78"/>
      <c r="D62" s="56">
        <v>577</v>
      </c>
      <c r="E62" s="13" t="s">
        <v>8</v>
      </c>
      <c r="F62" s="13" t="s">
        <v>274</v>
      </c>
      <c r="G62" s="52">
        <v>1230500</v>
      </c>
      <c r="H62" s="52">
        <v>102541.67</v>
      </c>
      <c r="I62" s="51">
        <v>0.24349999999999999</v>
      </c>
      <c r="J62" s="14">
        <f t="shared" si="3"/>
        <v>24968.9</v>
      </c>
      <c r="K62" s="14">
        <f t="shared" si="29"/>
        <v>24968.9</v>
      </c>
      <c r="L62" s="14">
        <f t="shared" si="30"/>
        <v>24968.9</v>
      </c>
      <c r="M62" s="14">
        <f t="shared" si="31"/>
        <v>24968.9</v>
      </c>
      <c r="N62" s="14">
        <f t="shared" si="32"/>
        <v>24968.9</v>
      </c>
      <c r="O62" s="14">
        <f t="shared" si="33"/>
        <v>24968.9</v>
      </c>
      <c r="P62" s="14">
        <f t="shared" si="34"/>
        <v>24968.9</v>
      </c>
      <c r="Q62" s="14">
        <f t="shared" si="35"/>
        <v>24968.9</v>
      </c>
      <c r="R62" s="14">
        <f t="shared" si="36"/>
        <v>24968.9</v>
      </c>
      <c r="S62" s="14">
        <f t="shared" si="37"/>
        <v>24968.9</v>
      </c>
      <c r="T62" s="14">
        <f t="shared" si="38"/>
        <v>24968.9</v>
      </c>
      <c r="U62" s="14">
        <f t="shared" si="39"/>
        <v>24968.9</v>
      </c>
      <c r="V62" s="74">
        <f t="shared" si="40"/>
        <v>299626.8</v>
      </c>
    </row>
    <row r="63" spans="1:22" ht="15.75" outlineLevel="2" x14ac:dyDescent="0.25">
      <c r="A63" s="10">
        <v>4</v>
      </c>
      <c r="B63" s="12" t="s">
        <v>44</v>
      </c>
      <c r="C63" s="78"/>
      <c r="D63" s="56">
        <v>470</v>
      </c>
      <c r="E63" s="13" t="s">
        <v>8</v>
      </c>
      <c r="F63" s="13" t="s">
        <v>274</v>
      </c>
      <c r="G63" s="52">
        <v>1230500</v>
      </c>
      <c r="H63" s="52">
        <v>102541.67</v>
      </c>
      <c r="I63" s="51">
        <v>0.81071280000000001</v>
      </c>
      <c r="J63" s="14">
        <f t="shared" si="3"/>
        <v>83131.839999999997</v>
      </c>
      <c r="K63" s="14">
        <f t="shared" si="29"/>
        <v>83131.839999999997</v>
      </c>
      <c r="L63" s="14">
        <f t="shared" si="30"/>
        <v>83131.839999999997</v>
      </c>
      <c r="M63" s="14">
        <f t="shared" si="31"/>
        <v>83131.839999999997</v>
      </c>
      <c r="N63" s="14">
        <f t="shared" si="32"/>
        <v>83131.839999999997</v>
      </c>
      <c r="O63" s="14">
        <f t="shared" si="33"/>
        <v>83131.839999999997</v>
      </c>
      <c r="P63" s="14">
        <f t="shared" si="34"/>
        <v>83131.839999999997</v>
      </c>
      <c r="Q63" s="14">
        <f t="shared" si="35"/>
        <v>83131.839999999997</v>
      </c>
      <c r="R63" s="14">
        <f t="shared" si="36"/>
        <v>83131.839999999997</v>
      </c>
      <c r="S63" s="14">
        <f t="shared" si="37"/>
        <v>83131.839999999997</v>
      </c>
      <c r="T63" s="14">
        <f t="shared" si="38"/>
        <v>83131.839999999997</v>
      </c>
      <c r="U63" s="14">
        <f t="shared" si="39"/>
        <v>83131.839999999997</v>
      </c>
      <c r="V63" s="74">
        <f t="shared" si="40"/>
        <v>997582.07999999973</v>
      </c>
    </row>
    <row r="64" spans="1:22" ht="15.75" outlineLevel="2" x14ac:dyDescent="0.25">
      <c r="A64" s="10">
        <v>5</v>
      </c>
      <c r="B64" s="12" t="s">
        <v>45</v>
      </c>
      <c r="C64" s="78"/>
      <c r="D64" s="56">
        <v>860</v>
      </c>
      <c r="E64" s="13" t="s">
        <v>8</v>
      </c>
      <c r="F64" s="13" t="s">
        <v>274</v>
      </c>
      <c r="G64" s="52">
        <v>1230500</v>
      </c>
      <c r="H64" s="52">
        <v>102541.67</v>
      </c>
      <c r="I64" s="51">
        <v>0.81071280000000001</v>
      </c>
      <c r="J64" s="14">
        <f t="shared" si="3"/>
        <v>83131.839999999997</v>
      </c>
      <c r="K64" s="14">
        <f t="shared" si="29"/>
        <v>83131.839999999997</v>
      </c>
      <c r="L64" s="14">
        <f t="shared" si="30"/>
        <v>83131.839999999997</v>
      </c>
      <c r="M64" s="14">
        <f t="shared" si="31"/>
        <v>83131.839999999997</v>
      </c>
      <c r="N64" s="14">
        <f t="shared" si="32"/>
        <v>83131.839999999997</v>
      </c>
      <c r="O64" s="14">
        <f t="shared" si="33"/>
        <v>83131.839999999997</v>
      </c>
      <c r="P64" s="14">
        <f t="shared" si="34"/>
        <v>83131.839999999997</v>
      </c>
      <c r="Q64" s="14">
        <f t="shared" si="35"/>
        <v>83131.839999999997</v>
      </c>
      <c r="R64" s="14">
        <f t="shared" si="36"/>
        <v>83131.839999999997</v>
      </c>
      <c r="S64" s="14">
        <f t="shared" si="37"/>
        <v>83131.839999999997</v>
      </c>
      <c r="T64" s="14">
        <f t="shared" si="38"/>
        <v>83131.839999999997</v>
      </c>
      <c r="U64" s="14">
        <f t="shared" si="39"/>
        <v>83131.839999999997</v>
      </c>
      <c r="V64" s="74">
        <f t="shared" si="40"/>
        <v>997582.07999999973</v>
      </c>
    </row>
    <row r="65" spans="1:22" ht="15.75" outlineLevel="2" x14ac:dyDescent="0.25">
      <c r="A65" s="10">
        <v>6</v>
      </c>
      <c r="B65" s="12" t="s">
        <v>46</v>
      </c>
      <c r="C65" s="78"/>
      <c r="D65" s="56">
        <v>823</v>
      </c>
      <c r="E65" s="13" t="s">
        <v>8</v>
      </c>
      <c r="F65" s="13" t="s">
        <v>274</v>
      </c>
      <c r="G65" s="52">
        <v>1230500</v>
      </c>
      <c r="H65" s="52">
        <v>102541.67</v>
      </c>
      <c r="I65" s="51">
        <v>0.81071280000000001</v>
      </c>
      <c r="J65" s="14">
        <f t="shared" si="3"/>
        <v>83131.839999999997</v>
      </c>
      <c r="K65" s="14">
        <f t="shared" si="29"/>
        <v>83131.839999999997</v>
      </c>
      <c r="L65" s="14">
        <f t="shared" si="30"/>
        <v>83131.839999999997</v>
      </c>
      <c r="M65" s="14">
        <f t="shared" si="31"/>
        <v>83131.839999999997</v>
      </c>
      <c r="N65" s="14">
        <f t="shared" si="32"/>
        <v>83131.839999999997</v>
      </c>
      <c r="O65" s="14">
        <f t="shared" si="33"/>
        <v>83131.839999999997</v>
      </c>
      <c r="P65" s="14">
        <f t="shared" si="34"/>
        <v>83131.839999999997</v>
      </c>
      <c r="Q65" s="14">
        <f t="shared" si="35"/>
        <v>83131.839999999997</v>
      </c>
      <c r="R65" s="14">
        <f t="shared" si="36"/>
        <v>83131.839999999997</v>
      </c>
      <c r="S65" s="14">
        <f t="shared" si="37"/>
        <v>83131.839999999997</v>
      </c>
      <c r="T65" s="14">
        <f t="shared" si="38"/>
        <v>83131.839999999997</v>
      </c>
      <c r="U65" s="14">
        <f t="shared" si="39"/>
        <v>83131.839999999997</v>
      </c>
      <c r="V65" s="74">
        <f t="shared" si="40"/>
        <v>997582.07999999973</v>
      </c>
    </row>
    <row r="66" spans="1:22" ht="15.75" outlineLevel="2" x14ac:dyDescent="0.25">
      <c r="A66" s="10">
        <v>7</v>
      </c>
      <c r="B66" s="12" t="s">
        <v>212</v>
      </c>
      <c r="C66" s="78"/>
      <c r="D66" s="56">
        <v>401</v>
      </c>
      <c r="E66" s="13" t="s">
        <v>8</v>
      </c>
      <c r="F66" s="13" t="s">
        <v>274</v>
      </c>
      <c r="G66" s="52">
        <v>1230500</v>
      </c>
      <c r="H66" s="52">
        <v>102541.67</v>
      </c>
      <c r="I66" s="51">
        <v>0.24349999999999999</v>
      </c>
      <c r="J66" s="14">
        <f t="shared" si="3"/>
        <v>24968.9</v>
      </c>
      <c r="K66" s="14">
        <f t="shared" si="29"/>
        <v>24968.9</v>
      </c>
      <c r="L66" s="14">
        <f t="shared" si="30"/>
        <v>24968.9</v>
      </c>
      <c r="M66" s="14">
        <f t="shared" si="31"/>
        <v>24968.9</v>
      </c>
      <c r="N66" s="14">
        <f t="shared" si="32"/>
        <v>24968.9</v>
      </c>
      <c r="O66" s="14">
        <f t="shared" si="33"/>
        <v>24968.9</v>
      </c>
      <c r="P66" s="14">
        <f t="shared" si="34"/>
        <v>24968.9</v>
      </c>
      <c r="Q66" s="14">
        <f t="shared" si="35"/>
        <v>24968.9</v>
      </c>
      <c r="R66" s="14">
        <f t="shared" si="36"/>
        <v>24968.9</v>
      </c>
      <c r="S66" s="14">
        <f t="shared" si="37"/>
        <v>24968.9</v>
      </c>
      <c r="T66" s="14">
        <f t="shared" si="38"/>
        <v>24968.9</v>
      </c>
      <c r="U66" s="14">
        <f t="shared" si="39"/>
        <v>24968.9</v>
      </c>
      <c r="V66" s="74">
        <f t="shared" si="40"/>
        <v>299626.8</v>
      </c>
    </row>
    <row r="67" spans="1:22" ht="15.75" outlineLevel="2" x14ac:dyDescent="0.25">
      <c r="A67" s="10">
        <v>8</v>
      </c>
      <c r="B67" s="12" t="s">
        <v>92</v>
      </c>
      <c r="C67" s="78"/>
      <c r="D67" s="56">
        <v>752</v>
      </c>
      <c r="E67" s="13" t="s">
        <v>8</v>
      </c>
      <c r="F67" s="13" t="s">
        <v>274</v>
      </c>
      <c r="G67" s="52">
        <v>1230500</v>
      </c>
      <c r="H67" s="52">
        <v>102541.67</v>
      </c>
      <c r="I67" s="51">
        <v>0.24349999999999999</v>
      </c>
      <c r="J67" s="14">
        <f t="shared" si="3"/>
        <v>24968.9</v>
      </c>
      <c r="K67" s="14">
        <f t="shared" si="29"/>
        <v>24968.9</v>
      </c>
      <c r="L67" s="14">
        <f t="shared" si="30"/>
        <v>24968.9</v>
      </c>
      <c r="M67" s="14">
        <f t="shared" si="31"/>
        <v>24968.9</v>
      </c>
      <c r="N67" s="14">
        <f t="shared" si="32"/>
        <v>24968.9</v>
      </c>
      <c r="O67" s="14">
        <f t="shared" si="33"/>
        <v>24968.9</v>
      </c>
      <c r="P67" s="14">
        <f t="shared" si="34"/>
        <v>24968.9</v>
      </c>
      <c r="Q67" s="14">
        <f t="shared" si="35"/>
        <v>24968.9</v>
      </c>
      <c r="R67" s="14">
        <f t="shared" si="36"/>
        <v>24968.9</v>
      </c>
      <c r="S67" s="14">
        <f t="shared" si="37"/>
        <v>24968.9</v>
      </c>
      <c r="T67" s="14">
        <f t="shared" si="38"/>
        <v>24968.9</v>
      </c>
      <c r="U67" s="14">
        <f t="shared" si="39"/>
        <v>24968.9</v>
      </c>
      <c r="V67" s="74">
        <f t="shared" si="40"/>
        <v>299626.8</v>
      </c>
    </row>
    <row r="68" spans="1:22" ht="15.75" outlineLevel="2" x14ac:dyDescent="0.25">
      <c r="A68" s="19">
        <v>9</v>
      </c>
      <c r="B68" s="12" t="s">
        <v>253</v>
      </c>
      <c r="C68" s="78"/>
      <c r="D68" s="53">
        <v>544</v>
      </c>
      <c r="E68" s="13" t="s">
        <v>8</v>
      </c>
      <c r="F68" s="13" t="s">
        <v>274</v>
      </c>
      <c r="G68" s="52">
        <v>1230500</v>
      </c>
      <c r="H68" s="52">
        <v>102541.67</v>
      </c>
      <c r="I68" s="51">
        <v>0.38530320000000001</v>
      </c>
      <c r="J68" s="14">
        <f t="shared" si="3"/>
        <v>39509.629999999997</v>
      </c>
      <c r="K68" s="14">
        <f t="shared" si="29"/>
        <v>39509.629999999997</v>
      </c>
      <c r="L68" s="14">
        <f t="shared" si="30"/>
        <v>39509.629999999997</v>
      </c>
      <c r="M68" s="14">
        <f t="shared" si="31"/>
        <v>39509.629999999997</v>
      </c>
      <c r="N68" s="14">
        <f t="shared" si="32"/>
        <v>39509.629999999997</v>
      </c>
      <c r="O68" s="14">
        <f t="shared" si="33"/>
        <v>39509.629999999997</v>
      </c>
      <c r="P68" s="14">
        <f t="shared" si="34"/>
        <v>39509.629999999997</v>
      </c>
      <c r="Q68" s="14">
        <f t="shared" si="35"/>
        <v>39509.629999999997</v>
      </c>
      <c r="R68" s="14">
        <f t="shared" si="36"/>
        <v>39509.629999999997</v>
      </c>
      <c r="S68" s="14">
        <f t="shared" si="37"/>
        <v>39509.629999999997</v>
      </c>
      <c r="T68" s="14">
        <f t="shared" si="38"/>
        <v>39509.629999999997</v>
      </c>
      <c r="U68" s="14">
        <f t="shared" si="39"/>
        <v>39509.629999999997</v>
      </c>
      <c r="V68" s="74">
        <f t="shared" si="40"/>
        <v>474115.56</v>
      </c>
    </row>
    <row r="69" spans="1:22" ht="15.75" outlineLevel="2" x14ac:dyDescent="0.25">
      <c r="A69" s="19">
        <v>10</v>
      </c>
      <c r="B69" s="12" t="s">
        <v>254</v>
      </c>
      <c r="C69" s="78"/>
      <c r="D69" s="53">
        <v>334</v>
      </c>
      <c r="E69" s="13" t="s">
        <v>8</v>
      </c>
      <c r="F69" s="13" t="s">
        <v>274</v>
      </c>
      <c r="G69" s="52">
        <v>1230500</v>
      </c>
      <c r="H69" s="52">
        <v>102541.67</v>
      </c>
      <c r="I69" s="51">
        <v>0.38530320000000001</v>
      </c>
      <c r="J69" s="14">
        <f t="shared" si="3"/>
        <v>39509.629999999997</v>
      </c>
      <c r="K69" s="14">
        <f t="shared" si="29"/>
        <v>39509.629999999997</v>
      </c>
      <c r="L69" s="14">
        <f t="shared" si="30"/>
        <v>39509.629999999997</v>
      </c>
      <c r="M69" s="14">
        <f t="shared" si="31"/>
        <v>39509.629999999997</v>
      </c>
      <c r="N69" s="14">
        <f t="shared" si="32"/>
        <v>39509.629999999997</v>
      </c>
      <c r="O69" s="14">
        <f t="shared" si="33"/>
        <v>39509.629999999997</v>
      </c>
      <c r="P69" s="14">
        <f t="shared" si="34"/>
        <v>39509.629999999997</v>
      </c>
      <c r="Q69" s="14">
        <f t="shared" si="35"/>
        <v>39509.629999999997</v>
      </c>
      <c r="R69" s="14">
        <f t="shared" si="36"/>
        <v>39509.629999999997</v>
      </c>
      <c r="S69" s="14">
        <f t="shared" si="37"/>
        <v>39509.629999999997</v>
      </c>
      <c r="T69" s="14">
        <f t="shared" si="38"/>
        <v>39509.629999999997</v>
      </c>
      <c r="U69" s="14">
        <f t="shared" si="39"/>
        <v>39509.629999999997</v>
      </c>
      <c r="V69" s="74">
        <f t="shared" si="40"/>
        <v>474115.56</v>
      </c>
    </row>
    <row r="70" spans="1:22" ht="15.75" outlineLevel="2" x14ac:dyDescent="0.25">
      <c r="A70" s="19">
        <v>11</v>
      </c>
      <c r="B70" s="12" t="s">
        <v>255</v>
      </c>
      <c r="C70" s="78"/>
      <c r="D70" s="53">
        <v>307</v>
      </c>
      <c r="E70" s="13" t="s">
        <v>8</v>
      </c>
      <c r="F70" s="13" t="s">
        <v>274</v>
      </c>
      <c r="G70" s="52">
        <v>1230500</v>
      </c>
      <c r="H70" s="52">
        <v>102541.67</v>
      </c>
      <c r="I70" s="51">
        <v>0.24349999999999999</v>
      </c>
      <c r="J70" s="14">
        <f t="shared" si="3"/>
        <v>24968.9</v>
      </c>
      <c r="K70" s="14">
        <f t="shared" si="29"/>
        <v>24968.9</v>
      </c>
      <c r="L70" s="14">
        <f t="shared" si="30"/>
        <v>24968.9</v>
      </c>
      <c r="M70" s="14">
        <f t="shared" si="31"/>
        <v>24968.9</v>
      </c>
      <c r="N70" s="14">
        <f t="shared" si="32"/>
        <v>24968.9</v>
      </c>
      <c r="O70" s="14">
        <f t="shared" si="33"/>
        <v>24968.9</v>
      </c>
      <c r="P70" s="14">
        <f t="shared" si="34"/>
        <v>24968.9</v>
      </c>
      <c r="Q70" s="14">
        <f t="shared" si="35"/>
        <v>24968.9</v>
      </c>
      <c r="R70" s="14">
        <f t="shared" si="36"/>
        <v>24968.9</v>
      </c>
      <c r="S70" s="14">
        <f t="shared" si="37"/>
        <v>24968.9</v>
      </c>
      <c r="T70" s="14">
        <f t="shared" si="38"/>
        <v>24968.9</v>
      </c>
      <c r="U70" s="14">
        <f t="shared" si="39"/>
        <v>24968.9</v>
      </c>
      <c r="V70" s="74">
        <f t="shared" si="40"/>
        <v>299626.8</v>
      </c>
    </row>
    <row r="71" spans="1:22" ht="15.75" outlineLevel="2" x14ac:dyDescent="0.25">
      <c r="A71" s="19">
        <v>12</v>
      </c>
      <c r="B71" s="12" t="s">
        <v>256</v>
      </c>
      <c r="C71" s="78"/>
      <c r="D71" s="53">
        <v>872</v>
      </c>
      <c r="E71" s="13" t="s">
        <v>8</v>
      </c>
      <c r="F71" s="13" t="s">
        <v>274</v>
      </c>
      <c r="G71" s="52">
        <v>1230500</v>
      </c>
      <c r="H71" s="52">
        <v>102541.67</v>
      </c>
      <c r="I71" s="51">
        <v>0.81071280000000001</v>
      </c>
      <c r="J71" s="14">
        <f t="shared" si="3"/>
        <v>83131.839999999997</v>
      </c>
      <c r="K71" s="14">
        <f t="shared" si="29"/>
        <v>83131.839999999997</v>
      </c>
      <c r="L71" s="14">
        <f t="shared" si="30"/>
        <v>83131.839999999997</v>
      </c>
      <c r="M71" s="14">
        <f t="shared" si="31"/>
        <v>83131.839999999997</v>
      </c>
      <c r="N71" s="14">
        <f t="shared" si="32"/>
        <v>83131.839999999997</v>
      </c>
      <c r="O71" s="14">
        <f t="shared" si="33"/>
        <v>83131.839999999997</v>
      </c>
      <c r="P71" s="14">
        <f t="shared" si="34"/>
        <v>83131.839999999997</v>
      </c>
      <c r="Q71" s="14">
        <f t="shared" si="35"/>
        <v>83131.839999999997</v>
      </c>
      <c r="R71" s="14">
        <f t="shared" si="36"/>
        <v>83131.839999999997</v>
      </c>
      <c r="S71" s="14">
        <f t="shared" si="37"/>
        <v>83131.839999999997</v>
      </c>
      <c r="T71" s="14">
        <f t="shared" si="38"/>
        <v>83131.839999999997</v>
      </c>
      <c r="U71" s="14">
        <f t="shared" si="39"/>
        <v>83131.839999999997</v>
      </c>
      <c r="V71" s="74">
        <f t="shared" si="40"/>
        <v>997582.07999999973</v>
      </c>
    </row>
    <row r="72" spans="1:22" ht="15.75" outlineLevel="2" x14ac:dyDescent="0.25">
      <c r="A72" s="19">
        <v>13</v>
      </c>
      <c r="B72" s="12" t="s">
        <v>257</v>
      </c>
      <c r="C72" s="78"/>
      <c r="D72" s="53">
        <v>662</v>
      </c>
      <c r="E72" s="13" t="s">
        <v>8</v>
      </c>
      <c r="F72" s="13" t="s">
        <v>274</v>
      </c>
      <c r="G72" s="52">
        <v>1230500</v>
      </c>
      <c r="H72" s="52">
        <v>102541.67</v>
      </c>
      <c r="I72" s="51">
        <v>0.38530320000000001</v>
      </c>
      <c r="J72" s="14">
        <f t="shared" si="3"/>
        <v>39509.629999999997</v>
      </c>
      <c r="K72" s="14">
        <f t="shared" si="29"/>
        <v>39509.629999999997</v>
      </c>
      <c r="L72" s="14">
        <f t="shared" si="30"/>
        <v>39509.629999999997</v>
      </c>
      <c r="M72" s="14">
        <f t="shared" si="31"/>
        <v>39509.629999999997</v>
      </c>
      <c r="N72" s="14">
        <f t="shared" si="32"/>
        <v>39509.629999999997</v>
      </c>
      <c r="O72" s="14">
        <f t="shared" si="33"/>
        <v>39509.629999999997</v>
      </c>
      <c r="P72" s="14">
        <f t="shared" si="34"/>
        <v>39509.629999999997</v>
      </c>
      <c r="Q72" s="14">
        <f t="shared" si="35"/>
        <v>39509.629999999997</v>
      </c>
      <c r="R72" s="14">
        <f t="shared" si="36"/>
        <v>39509.629999999997</v>
      </c>
      <c r="S72" s="14">
        <f t="shared" si="37"/>
        <v>39509.629999999997</v>
      </c>
      <c r="T72" s="14">
        <f t="shared" si="38"/>
        <v>39509.629999999997</v>
      </c>
      <c r="U72" s="14">
        <f t="shared" si="39"/>
        <v>39509.629999999997</v>
      </c>
      <c r="V72" s="74">
        <f t="shared" si="40"/>
        <v>474115.56</v>
      </c>
    </row>
    <row r="73" spans="1:22" ht="15.75" outlineLevel="2" x14ac:dyDescent="0.25">
      <c r="A73" s="19">
        <v>14</v>
      </c>
      <c r="B73" s="12" t="s">
        <v>258</v>
      </c>
      <c r="C73" s="78"/>
      <c r="D73" s="53">
        <v>126</v>
      </c>
      <c r="E73" s="13" t="s">
        <v>8</v>
      </c>
      <c r="F73" s="13" t="s">
        <v>274</v>
      </c>
      <c r="G73" s="52">
        <v>1230500</v>
      </c>
      <c r="H73" s="52">
        <v>102541.67</v>
      </c>
      <c r="I73" s="51">
        <v>0.24349999999999999</v>
      </c>
      <c r="J73" s="14">
        <f t="shared" si="3"/>
        <v>24968.9</v>
      </c>
      <c r="K73" s="14">
        <f t="shared" si="29"/>
        <v>24968.9</v>
      </c>
      <c r="L73" s="14">
        <f t="shared" si="30"/>
        <v>24968.9</v>
      </c>
      <c r="M73" s="14">
        <f t="shared" si="31"/>
        <v>24968.9</v>
      </c>
      <c r="N73" s="14">
        <f t="shared" si="32"/>
        <v>24968.9</v>
      </c>
      <c r="O73" s="14">
        <f t="shared" si="33"/>
        <v>24968.9</v>
      </c>
      <c r="P73" s="14">
        <f t="shared" si="34"/>
        <v>24968.9</v>
      </c>
      <c r="Q73" s="14">
        <f t="shared" si="35"/>
        <v>24968.9</v>
      </c>
      <c r="R73" s="14">
        <f t="shared" si="36"/>
        <v>24968.9</v>
      </c>
      <c r="S73" s="14">
        <f t="shared" si="37"/>
        <v>24968.9</v>
      </c>
      <c r="T73" s="14">
        <f t="shared" si="38"/>
        <v>24968.9</v>
      </c>
      <c r="U73" s="14">
        <f t="shared" si="39"/>
        <v>24968.9</v>
      </c>
      <c r="V73" s="74">
        <f t="shared" si="40"/>
        <v>299626.8</v>
      </c>
    </row>
    <row r="74" spans="1:22" ht="15.75" outlineLevel="2" x14ac:dyDescent="0.25">
      <c r="A74" s="19">
        <v>15</v>
      </c>
      <c r="B74" s="12" t="s">
        <v>259</v>
      </c>
      <c r="C74" s="78"/>
      <c r="D74" s="53">
        <v>164</v>
      </c>
      <c r="E74" s="13" t="s">
        <v>8</v>
      </c>
      <c r="F74" s="13" t="s">
        <v>274</v>
      </c>
      <c r="G74" s="52">
        <v>1230500</v>
      </c>
      <c r="H74" s="52">
        <v>102541.67</v>
      </c>
      <c r="I74" s="51">
        <v>0.38530320000000001</v>
      </c>
      <c r="J74" s="14">
        <f t="shared" si="3"/>
        <v>39509.629999999997</v>
      </c>
      <c r="K74" s="14">
        <f t="shared" si="29"/>
        <v>39509.629999999997</v>
      </c>
      <c r="L74" s="14">
        <f t="shared" si="30"/>
        <v>39509.629999999997</v>
      </c>
      <c r="M74" s="14">
        <f t="shared" si="31"/>
        <v>39509.629999999997</v>
      </c>
      <c r="N74" s="14">
        <f t="shared" si="32"/>
        <v>39509.629999999997</v>
      </c>
      <c r="O74" s="14">
        <f t="shared" si="33"/>
        <v>39509.629999999997</v>
      </c>
      <c r="P74" s="14">
        <f t="shared" si="34"/>
        <v>39509.629999999997</v>
      </c>
      <c r="Q74" s="14">
        <f t="shared" si="35"/>
        <v>39509.629999999997</v>
      </c>
      <c r="R74" s="14">
        <f t="shared" si="36"/>
        <v>39509.629999999997</v>
      </c>
      <c r="S74" s="14">
        <f t="shared" si="37"/>
        <v>39509.629999999997</v>
      </c>
      <c r="T74" s="14">
        <f t="shared" si="38"/>
        <v>39509.629999999997</v>
      </c>
      <c r="U74" s="14">
        <f t="shared" si="39"/>
        <v>39509.629999999997</v>
      </c>
      <c r="V74" s="74">
        <f t="shared" si="40"/>
        <v>474115.56</v>
      </c>
    </row>
    <row r="75" spans="1:22" ht="15.75" outlineLevel="2" x14ac:dyDescent="0.25">
      <c r="A75" s="19">
        <v>16</v>
      </c>
      <c r="B75" s="12" t="s">
        <v>260</v>
      </c>
      <c r="C75" s="78"/>
      <c r="D75" s="53">
        <v>353</v>
      </c>
      <c r="E75" s="13" t="s">
        <v>8</v>
      </c>
      <c r="F75" s="13" t="s">
        <v>274</v>
      </c>
      <c r="G75" s="52">
        <v>1230500</v>
      </c>
      <c r="H75" s="52">
        <v>102541.67</v>
      </c>
      <c r="I75" s="51">
        <v>0.24349999999999999</v>
      </c>
      <c r="J75" s="14">
        <f t="shared" si="3"/>
        <v>24968.9</v>
      </c>
      <c r="K75" s="14">
        <f t="shared" si="29"/>
        <v>24968.9</v>
      </c>
      <c r="L75" s="14">
        <f t="shared" si="30"/>
        <v>24968.9</v>
      </c>
      <c r="M75" s="14">
        <f t="shared" si="31"/>
        <v>24968.9</v>
      </c>
      <c r="N75" s="14">
        <f t="shared" si="32"/>
        <v>24968.9</v>
      </c>
      <c r="O75" s="14">
        <f t="shared" si="33"/>
        <v>24968.9</v>
      </c>
      <c r="P75" s="14">
        <f t="shared" si="34"/>
        <v>24968.9</v>
      </c>
      <c r="Q75" s="14">
        <f t="shared" si="35"/>
        <v>24968.9</v>
      </c>
      <c r="R75" s="14">
        <f t="shared" si="36"/>
        <v>24968.9</v>
      </c>
      <c r="S75" s="14">
        <f t="shared" si="37"/>
        <v>24968.9</v>
      </c>
      <c r="T75" s="14">
        <f t="shared" si="38"/>
        <v>24968.9</v>
      </c>
      <c r="U75" s="14">
        <f t="shared" si="39"/>
        <v>24968.9</v>
      </c>
      <c r="V75" s="74">
        <f t="shared" si="40"/>
        <v>299626.8</v>
      </c>
    </row>
    <row r="76" spans="1:22" ht="15.75" outlineLevel="2" x14ac:dyDescent="0.25">
      <c r="A76" s="19">
        <v>17</v>
      </c>
      <c r="B76" s="12" t="s">
        <v>261</v>
      </c>
      <c r="C76" s="78"/>
      <c r="D76" s="53">
        <v>600</v>
      </c>
      <c r="E76" s="13" t="s">
        <v>8</v>
      </c>
      <c r="F76" s="13" t="s">
        <v>274</v>
      </c>
      <c r="G76" s="52">
        <v>1230500</v>
      </c>
      <c r="H76" s="52">
        <v>102541.67</v>
      </c>
      <c r="I76" s="51">
        <v>0.38530320000000001</v>
      </c>
      <c r="J76" s="14">
        <f t="shared" ref="J76:J139" si="41">ROUND(H76*I76,2)</f>
        <v>39509.629999999997</v>
      </c>
      <c r="K76" s="14">
        <f t="shared" si="29"/>
        <v>39509.629999999997</v>
      </c>
      <c r="L76" s="14">
        <f t="shared" si="30"/>
        <v>39509.629999999997</v>
      </c>
      <c r="M76" s="14">
        <f t="shared" si="31"/>
        <v>39509.629999999997</v>
      </c>
      <c r="N76" s="14">
        <f t="shared" si="32"/>
        <v>39509.629999999997</v>
      </c>
      <c r="O76" s="14">
        <f t="shared" si="33"/>
        <v>39509.629999999997</v>
      </c>
      <c r="P76" s="14">
        <f t="shared" si="34"/>
        <v>39509.629999999997</v>
      </c>
      <c r="Q76" s="14">
        <f t="shared" si="35"/>
        <v>39509.629999999997</v>
      </c>
      <c r="R76" s="14">
        <f t="shared" si="36"/>
        <v>39509.629999999997</v>
      </c>
      <c r="S76" s="14">
        <f t="shared" si="37"/>
        <v>39509.629999999997</v>
      </c>
      <c r="T76" s="14">
        <f t="shared" si="38"/>
        <v>39509.629999999997</v>
      </c>
      <c r="U76" s="14">
        <f t="shared" si="39"/>
        <v>39509.629999999997</v>
      </c>
      <c r="V76" s="74">
        <f t="shared" si="40"/>
        <v>474115.56</v>
      </c>
    </row>
    <row r="77" spans="1:22" ht="15.75" outlineLevel="2" x14ac:dyDescent="0.25">
      <c r="A77" s="19">
        <v>18</v>
      </c>
      <c r="B77" s="12" t="s">
        <v>43</v>
      </c>
      <c r="C77" s="78"/>
      <c r="D77" s="53">
        <v>754</v>
      </c>
      <c r="E77" s="13" t="s">
        <v>8</v>
      </c>
      <c r="F77" s="13" t="s">
        <v>274</v>
      </c>
      <c r="G77" s="52">
        <v>1230500</v>
      </c>
      <c r="H77" s="52">
        <v>102541.67</v>
      </c>
      <c r="I77" s="51">
        <v>0.81071280000000001</v>
      </c>
      <c r="J77" s="14">
        <f t="shared" si="41"/>
        <v>83131.839999999997</v>
      </c>
      <c r="K77" s="14">
        <f t="shared" si="29"/>
        <v>83131.839999999997</v>
      </c>
      <c r="L77" s="14">
        <f t="shared" si="30"/>
        <v>83131.839999999997</v>
      </c>
      <c r="M77" s="14">
        <f t="shared" si="31"/>
        <v>83131.839999999997</v>
      </c>
      <c r="N77" s="14">
        <f t="shared" si="32"/>
        <v>83131.839999999997</v>
      </c>
      <c r="O77" s="14">
        <f t="shared" si="33"/>
        <v>83131.839999999997</v>
      </c>
      <c r="P77" s="14">
        <f t="shared" si="34"/>
        <v>83131.839999999997</v>
      </c>
      <c r="Q77" s="14">
        <f t="shared" si="35"/>
        <v>83131.839999999997</v>
      </c>
      <c r="R77" s="14">
        <f t="shared" si="36"/>
        <v>83131.839999999997</v>
      </c>
      <c r="S77" s="14">
        <f t="shared" si="37"/>
        <v>83131.839999999997</v>
      </c>
      <c r="T77" s="14">
        <f t="shared" si="38"/>
        <v>83131.839999999997</v>
      </c>
      <c r="U77" s="14">
        <f t="shared" si="39"/>
        <v>83131.839999999997</v>
      </c>
      <c r="V77" s="74">
        <f t="shared" si="40"/>
        <v>997582.07999999973</v>
      </c>
    </row>
    <row r="78" spans="1:22" ht="15.75" outlineLevel="2" x14ac:dyDescent="0.25">
      <c r="A78" s="19">
        <v>19</v>
      </c>
      <c r="B78" s="12" t="s">
        <v>48</v>
      </c>
      <c r="C78" s="78"/>
      <c r="D78" s="53">
        <v>547</v>
      </c>
      <c r="E78" s="13" t="s">
        <v>8</v>
      </c>
      <c r="F78" s="13" t="s">
        <v>274</v>
      </c>
      <c r="G78" s="52">
        <v>1230500</v>
      </c>
      <c r="H78" s="52">
        <v>102541.67</v>
      </c>
      <c r="I78" s="51">
        <v>0.81071280000000001</v>
      </c>
      <c r="J78" s="14">
        <f t="shared" si="41"/>
        <v>83131.839999999997</v>
      </c>
      <c r="K78" s="14">
        <f t="shared" si="29"/>
        <v>83131.839999999997</v>
      </c>
      <c r="L78" s="14">
        <f t="shared" si="30"/>
        <v>83131.839999999997</v>
      </c>
      <c r="M78" s="14">
        <f t="shared" si="31"/>
        <v>83131.839999999997</v>
      </c>
      <c r="N78" s="14">
        <f t="shared" si="32"/>
        <v>83131.839999999997</v>
      </c>
      <c r="O78" s="14">
        <f t="shared" si="33"/>
        <v>83131.839999999997</v>
      </c>
      <c r="P78" s="14">
        <f t="shared" si="34"/>
        <v>83131.839999999997</v>
      </c>
      <c r="Q78" s="14">
        <f t="shared" si="35"/>
        <v>83131.839999999997</v>
      </c>
      <c r="R78" s="14">
        <f t="shared" si="36"/>
        <v>83131.839999999997</v>
      </c>
      <c r="S78" s="14">
        <f t="shared" si="37"/>
        <v>83131.839999999997</v>
      </c>
      <c r="T78" s="14">
        <f t="shared" si="38"/>
        <v>83131.839999999997</v>
      </c>
      <c r="U78" s="14">
        <f t="shared" si="39"/>
        <v>83131.839999999997</v>
      </c>
      <c r="V78" s="74">
        <f t="shared" si="40"/>
        <v>997582.07999999973</v>
      </c>
    </row>
    <row r="79" spans="1:22" ht="15.75" outlineLevel="2" x14ac:dyDescent="0.25">
      <c r="A79" s="19">
        <v>20</v>
      </c>
      <c r="B79" s="12" t="s">
        <v>47</v>
      </c>
      <c r="C79" s="78"/>
      <c r="D79" s="53">
        <v>605</v>
      </c>
      <c r="E79" s="13" t="s">
        <v>8</v>
      </c>
      <c r="F79" s="13" t="s">
        <v>274</v>
      </c>
      <c r="G79" s="52">
        <v>1230500</v>
      </c>
      <c r="H79" s="52">
        <v>102541.67</v>
      </c>
      <c r="I79" s="51">
        <v>0.81071280000000001</v>
      </c>
      <c r="J79" s="14">
        <f t="shared" si="41"/>
        <v>83131.839999999997</v>
      </c>
      <c r="K79" s="14">
        <f t="shared" si="29"/>
        <v>83131.839999999997</v>
      </c>
      <c r="L79" s="14">
        <f t="shared" si="30"/>
        <v>83131.839999999997</v>
      </c>
      <c r="M79" s="14">
        <f t="shared" si="31"/>
        <v>83131.839999999997</v>
      </c>
      <c r="N79" s="14">
        <f t="shared" si="32"/>
        <v>83131.839999999997</v>
      </c>
      <c r="O79" s="14">
        <f t="shared" si="33"/>
        <v>83131.839999999997</v>
      </c>
      <c r="P79" s="14">
        <f t="shared" si="34"/>
        <v>83131.839999999997</v>
      </c>
      <c r="Q79" s="14">
        <f t="shared" si="35"/>
        <v>83131.839999999997</v>
      </c>
      <c r="R79" s="14">
        <f t="shared" si="36"/>
        <v>83131.839999999997</v>
      </c>
      <c r="S79" s="14">
        <f t="shared" si="37"/>
        <v>83131.839999999997</v>
      </c>
      <c r="T79" s="14">
        <f t="shared" si="38"/>
        <v>83131.839999999997</v>
      </c>
      <c r="U79" s="14">
        <f t="shared" si="39"/>
        <v>83131.839999999997</v>
      </c>
      <c r="V79" s="74">
        <f t="shared" si="40"/>
        <v>997582.07999999973</v>
      </c>
    </row>
    <row r="80" spans="1:22" ht="15.75" outlineLevel="2" x14ac:dyDescent="0.25">
      <c r="A80" s="19">
        <v>21</v>
      </c>
      <c r="B80" s="12" t="s">
        <v>51</v>
      </c>
      <c r="C80" s="78"/>
      <c r="D80" s="53">
        <v>567</v>
      </c>
      <c r="E80" s="13" t="s">
        <v>8</v>
      </c>
      <c r="F80" s="13" t="s">
        <v>274</v>
      </c>
      <c r="G80" s="52">
        <v>1230500</v>
      </c>
      <c r="H80" s="52">
        <v>102541.67</v>
      </c>
      <c r="I80" s="51">
        <v>0.81071280000000001</v>
      </c>
      <c r="J80" s="14">
        <f t="shared" si="41"/>
        <v>83131.839999999997</v>
      </c>
      <c r="K80" s="14">
        <f t="shared" si="29"/>
        <v>83131.839999999997</v>
      </c>
      <c r="L80" s="14">
        <f t="shared" si="30"/>
        <v>83131.839999999997</v>
      </c>
      <c r="M80" s="14">
        <f t="shared" si="31"/>
        <v>83131.839999999997</v>
      </c>
      <c r="N80" s="14">
        <f t="shared" si="32"/>
        <v>83131.839999999997</v>
      </c>
      <c r="O80" s="14">
        <f t="shared" si="33"/>
        <v>83131.839999999997</v>
      </c>
      <c r="P80" s="14">
        <f t="shared" si="34"/>
        <v>83131.839999999997</v>
      </c>
      <c r="Q80" s="14">
        <f t="shared" si="35"/>
        <v>83131.839999999997</v>
      </c>
      <c r="R80" s="14">
        <f t="shared" si="36"/>
        <v>83131.839999999997</v>
      </c>
      <c r="S80" s="14">
        <f t="shared" si="37"/>
        <v>83131.839999999997</v>
      </c>
      <c r="T80" s="14">
        <f t="shared" si="38"/>
        <v>83131.839999999997</v>
      </c>
      <c r="U80" s="14">
        <f t="shared" si="39"/>
        <v>83131.839999999997</v>
      </c>
      <c r="V80" s="74">
        <f t="shared" si="40"/>
        <v>997582.07999999973</v>
      </c>
    </row>
    <row r="81" spans="1:22" ht="15.75" outlineLevel="2" x14ac:dyDescent="0.25">
      <c r="A81" s="19">
        <v>22</v>
      </c>
      <c r="B81" s="12" t="s">
        <v>214</v>
      </c>
      <c r="C81" s="78"/>
      <c r="D81" s="53">
        <v>849</v>
      </c>
      <c r="E81" s="13" t="s">
        <v>8</v>
      </c>
      <c r="F81" s="13" t="s">
        <v>274</v>
      </c>
      <c r="G81" s="52">
        <v>1230500</v>
      </c>
      <c r="H81" s="52">
        <v>102541.67</v>
      </c>
      <c r="I81" s="51">
        <v>0.24349999999999999</v>
      </c>
      <c r="J81" s="14">
        <f t="shared" si="41"/>
        <v>24968.9</v>
      </c>
      <c r="K81" s="14">
        <f t="shared" si="29"/>
        <v>24968.9</v>
      </c>
      <c r="L81" s="14">
        <f t="shared" si="30"/>
        <v>24968.9</v>
      </c>
      <c r="M81" s="14">
        <f t="shared" si="31"/>
        <v>24968.9</v>
      </c>
      <c r="N81" s="14">
        <f t="shared" si="32"/>
        <v>24968.9</v>
      </c>
      <c r="O81" s="14">
        <f t="shared" si="33"/>
        <v>24968.9</v>
      </c>
      <c r="P81" s="14">
        <f t="shared" si="34"/>
        <v>24968.9</v>
      </c>
      <c r="Q81" s="14">
        <f t="shared" si="35"/>
        <v>24968.9</v>
      </c>
      <c r="R81" s="14">
        <f t="shared" si="36"/>
        <v>24968.9</v>
      </c>
      <c r="S81" s="14">
        <f t="shared" si="37"/>
        <v>24968.9</v>
      </c>
      <c r="T81" s="14">
        <f t="shared" si="38"/>
        <v>24968.9</v>
      </c>
      <c r="U81" s="14">
        <f t="shared" si="39"/>
        <v>24968.9</v>
      </c>
      <c r="V81" s="74">
        <f t="shared" si="40"/>
        <v>299626.8</v>
      </c>
    </row>
    <row r="82" spans="1:22" ht="18.75" outlineLevel="1" x14ac:dyDescent="0.25">
      <c r="A82" s="18"/>
      <c r="B82" s="21" t="s">
        <v>21</v>
      </c>
      <c r="C82" s="23">
        <v>9</v>
      </c>
      <c r="D82" s="23">
        <f t="shared" ref="D82" si="42">SUM(D83:D91)</f>
        <v>10509</v>
      </c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76">
        <f t="shared" ref="V82" si="43">SUM(V83:V91)</f>
        <v>12023637.359999998</v>
      </c>
    </row>
    <row r="83" spans="1:22" ht="15.75" outlineLevel="2" x14ac:dyDescent="0.25">
      <c r="A83" s="10">
        <v>23</v>
      </c>
      <c r="B83" s="12" t="s">
        <v>49</v>
      </c>
      <c r="C83" s="78"/>
      <c r="D83" s="102">
        <v>928</v>
      </c>
      <c r="E83" s="13" t="s">
        <v>8</v>
      </c>
      <c r="F83" s="13" t="s">
        <v>287</v>
      </c>
      <c r="G83" s="66">
        <v>2460900</v>
      </c>
      <c r="H83" s="66">
        <v>205075</v>
      </c>
      <c r="I83" s="51">
        <v>0.52711790000000003</v>
      </c>
      <c r="J83" s="14">
        <f t="shared" si="41"/>
        <v>108098.7</v>
      </c>
      <c r="K83" s="14">
        <f t="shared" si="29"/>
        <v>108098.7</v>
      </c>
      <c r="L83" s="14">
        <f t="shared" si="30"/>
        <v>108098.7</v>
      </c>
      <c r="M83" s="14">
        <f t="shared" si="31"/>
        <v>108098.7</v>
      </c>
      <c r="N83" s="14">
        <f t="shared" si="32"/>
        <v>108098.7</v>
      </c>
      <c r="O83" s="14">
        <f t="shared" si="33"/>
        <v>108098.7</v>
      </c>
      <c r="P83" s="14">
        <f t="shared" si="34"/>
        <v>108098.7</v>
      </c>
      <c r="Q83" s="14">
        <f t="shared" si="35"/>
        <v>108098.7</v>
      </c>
      <c r="R83" s="14">
        <f t="shared" si="36"/>
        <v>108098.7</v>
      </c>
      <c r="S83" s="14">
        <f t="shared" si="37"/>
        <v>108098.7</v>
      </c>
      <c r="T83" s="14">
        <f t="shared" si="38"/>
        <v>108098.7</v>
      </c>
      <c r="U83" s="14">
        <f t="shared" si="39"/>
        <v>108098.7</v>
      </c>
      <c r="V83" s="74">
        <f t="shared" si="40"/>
        <v>1297184.3999999997</v>
      </c>
    </row>
    <row r="84" spans="1:22" ht="15.75" outlineLevel="2" x14ac:dyDescent="0.25">
      <c r="A84" s="10">
        <v>24</v>
      </c>
      <c r="B84" s="12" t="s">
        <v>50</v>
      </c>
      <c r="C84" s="78"/>
      <c r="D84" s="56">
        <v>1279</v>
      </c>
      <c r="E84" s="13" t="s">
        <v>8</v>
      </c>
      <c r="F84" s="13" t="s">
        <v>287</v>
      </c>
      <c r="G84" s="66">
        <v>2460900</v>
      </c>
      <c r="H84" s="66">
        <v>205075</v>
      </c>
      <c r="I84" s="51">
        <v>0.52711790000000003</v>
      </c>
      <c r="J84" s="14">
        <f t="shared" si="41"/>
        <v>108098.7</v>
      </c>
      <c r="K84" s="14">
        <f t="shared" si="29"/>
        <v>108098.7</v>
      </c>
      <c r="L84" s="14">
        <f t="shared" si="30"/>
        <v>108098.7</v>
      </c>
      <c r="M84" s="14">
        <f t="shared" si="31"/>
        <v>108098.7</v>
      </c>
      <c r="N84" s="14">
        <f t="shared" si="32"/>
        <v>108098.7</v>
      </c>
      <c r="O84" s="14">
        <f t="shared" si="33"/>
        <v>108098.7</v>
      </c>
      <c r="P84" s="14">
        <f t="shared" si="34"/>
        <v>108098.7</v>
      </c>
      <c r="Q84" s="14">
        <f t="shared" si="35"/>
        <v>108098.7</v>
      </c>
      <c r="R84" s="14">
        <f t="shared" si="36"/>
        <v>108098.7</v>
      </c>
      <c r="S84" s="14">
        <f t="shared" si="37"/>
        <v>108098.7</v>
      </c>
      <c r="T84" s="14">
        <f t="shared" si="38"/>
        <v>108098.7</v>
      </c>
      <c r="U84" s="14">
        <f t="shared" si="39"/>
        <v>108098.7</v>
      </c>
      <c r="V84" s="74">
        <f t="shared" si="40"/>
        <v>1297184.3999999997</v>
      </c>
    </row>
    <row r="85" spans="1:22" ht="15.75" outlineLevel="2" x14ac:dyDescent="0.25">
      <c r="A85" s="10">
        <v>25</v>
      </c>
      <c r="B85" s="12" t="s">
        <v>23</v>
      </c>
      <c r="C85" s="78"/>
      <c r="D85" s="56">
        <v>957</v>
      </c>
      <c r="E85" s="13" t="s">
        <v>8</v>
      </c>
      <c r="F85" s="13" t="s">
        <v>287</v>
      </c>
      <c r="G85" s="66">
        <v>2460900</v>
      </c>
      <c r="H85" s="66">
        <v>205075</v>
      </c>
      <c r="I85" s="51">
        <v>0.52711790000000003</v>
      </c>
      <c r="J85" s="14">
        <f t="shared" si="41"/>
        <v>108098.7</v>
      </c>
      <c r="K85" s="14">
        <f t="shared" si="29"/>
        <v>108098.7</v>
      </c>
      <c r="L85" s="14">
        <f t="shared" si="30"/>
        <v>108098.7</v>
      </c>
      <c r="M85" s="14">
        <f t="shared" si="31"/>
        <v>108098.7</v>
      </c>
      <c r="N85" s="14">
        <f t="shared" si="32"/>
        <v>108098.7</v>
      </c>
      <c r="O85" s="14">
        <f t="shared" si="33"/>
        <v>108098.7</v>
      </c>
      <c r="P85" s="14">
        <f t="shared" si="34"/>
        <v>108098.7</v>
      </c>
      <c r="Q85" s="14">
        <f t="shared" si="35"/>
        <v>108098.7</v>
      </c>
      <c r="R85" s="14">
        <f t="shared" si="36"/>
        <v>108098.7</v>
      </c>
      <c r="S85" s="14">
        <f t="shared" si="37"/>
        <v>108098.7</v>
      </c>
      <c r="T85" s="14">
        <f t="shared" si="38"/>
        <v>108098.7</v>
      </c>
      <c r="U85" s="14">
        <f t="shared" si="39"/>
        <v>108098.7</v>
      </c>
      <c r="V85" s="74">
        <f t="shared" si="40"/>
        <v>1297184.3999999997</v>
      </c>
    </row>
    <row r="86" spans="1:22" ht="15.75" outlineLevel="2" x14ac:dyDescent="0.25">
      <c r="A86" s="10">
        <v>26</v>
      </c>
      <c r="B86" s="12" t="s">
        <v>52</v>
      </c>
      <c r="C86" s="78"/>
      <c r="D86" s="56">
        <v>1257</v>
      </c>
      <c r="E86" s="13" t="s">
        <v>8</v>
      </c>
      <c r="F86" s="13" t="s">
        <v>287</v>
      </c>
      <c r="G86" s="66">
        <v>2460900</v>
      </c>
      <c r="H86" s="66">
        <v>205075</v>
      </c>
      <c r="I86" s="51">
        <v>0.52711790000000003</v>
      </c>
      <c r="J86" s="14">
        <f t="shared" si="41"/>
        <v>108098.7</v>
      </c>
      <c r="K86" s="14">
        <f t="shared" si="29"/>
        <v>108098.7</v>
      </c>
      <c r="L86" s="14">
        <f t="shared" si="30"/>
        <v>108098.7</v>
      </c>
      <c r="M86" s="14">
        <f t="shared" si="31"/>
        <v>108098.7</v>
      </c>
      <c r="N86" s="14">
        <f t="shared" si="32"/>
        <v>108098.7</v>
      </c>
      <c r="O86" s="14">
        <f t="shared" si="33"/>
        <v>108098.7</v>
      </c>
      <c r="P86" s="14">
        <f t="shared" si="34"/>
        <v>108098.7</v>
      </c>
      <c r="Q86" s="14">
        <f t="shared" si="35"/>
        <v>108098.7</v>
      </c>
      <c r="R86" s="14">
        <f t="shared" si="36"/>
        <v>108098.7</v>
      </c>
      <c r="S86" s="14">
        <f t="shared" si="37"/>
        <v>108098.7</v>
      </c>
      <c r="T86" s="14">
        <f t="shared" si="38"/>
        <v>108098.7</v>
      </c>
      <c r="U86" s="14">
        <f t="shared" si="39"/>
        <v>108098.7</v>
      </c>
      <c r="V86" s="74">
        <f t="shared" si="40"/>
        <v>1297184.3999999997</v>
      </c>
    </row>
    <row r="87" spans="1:22" ht="15.75" outlineLevel="2" x14ac:dyDescent="0.25">
      <c r="A87" s="10">
        <v>27</v>
      </c>
      <c r="B87" s="12" t="s">
        <v>53</v>
      </c>
      <c r="C87" s="78"/>
      <c r="D87" s="56">
        <v>1377</v>
      </c>
      <c r="E87" s="13" t="s">
        <v>8</v>
      </c>
      <c r="F87" s="13" t="s">
        <v>287</v>
      </c>
      <c r="G87" s="66">
        <v>2460900</v>
      </c>
      <c r="H87" s="66">
        <v>205075</v>
      </c>
      <c r="I87" s="51">
        <v>0.66892689999999999</v>
      </c>
      <c r="J87" s="14">
        <f t="shared" si="41"/>
        <v>137180.18</v>
      </c>
      <c r="K87" s="14">
        <f t="shared" si="29"/>
        <v>137180.18</v>
      </c>
      <c r="L87" s="14">
        <f t="shared" si="30"/>
        <v>137180.18</v>
      </c>
      <c r="M87" s="14">
        <f t="shared" si="31"/>
        <v>137180.18</v>
      </c>
      <c r="N87" s="14">
        <f t="shared" si="32"/>
        <v>137180.18</v>
      </c>
      <c r="O87" s="14">
        <f t="shared" si="33"/>
        <v>137180.18</v>
      </c>
      <c r="P87" s="14">
        <f t="shared" si="34"/>
        <v>137180.18</v>
      </c>
      <c r="Q87" s="14">
        <f t="shared" si="35"/>
        <v>137180.18</v>
      </c>
      <c r="R87" s="14">
        <f t="shared" si="36"/>
        <v>137180.18</v>
      </c>
      <c r="S87" s="14">
        <f t="shared" si="37"/>
        <v>137180.18</v>
      </c>
      <c r="T87" s="14">
        <f t="shared" si="38"/>
        <v>137180.18</v>
      </c>
      <c r="U87" s="14">
        <f t="shared" si="39"/>
        <v>137180.18</v>
      </c>
      <c r="V87" s="74">
        <f t="shared" si="40"/>
        <v>1646162.1599999995</v>
      </c>
    </row>
    <row r="88" spans="1:22" ht="15.75" outlineLevel="2" x14ac:dyDescent="0.25">
      <c r="A88" s="10">
        <v>28</v>
      </c>
      <c r="B88" s="12" t="s">
        <v>54</v>
      </c>
      <c r="C88" s="78"/>
      <c r="D88" s="56">
        <v>1279</v>
      </c>
      <c r="E88" s="13" t="s">
        <v>8</v>
      </c>
      <c r="F88" s="13" t="s">
        <v>287</v>
      </c>
      <c r="G88" s="66">
        <v>2460900</v>
      </c>
      <c r="H88" s="66">
        <v>205075</v>
      </c>
      <c r="I88" s="51">
        <v>0.52711790000000003</v>
      </c>
      <c r="J88" s="14">
        <f t="shared" si="41"/>
        <v>108098.7</v>
      </c>
      <c r="K88" s="14">
        <f t="shared" si="29"/>
        <v>108098.7</v>
      </c>
      <c r="L88" s="14">
        <f t="shared" si="30"/>
        <v>108098.7</v>
      </c>
      <c r="M88" s="14">
        <f t="shared" si="31"/>
        <v>108098.7</v>
      </c>
      <c r="N88" s="14">
        <f t="shared" si="32"/>
        <v>108098.7</v>
      </c>
      <c r="O88" s="14">
        <f t="shared" si="33"/>
        <v>108098.7</v>
      </c>
      <c r="P88" s="14">
        <f t="shared" si="34"/>
        <v>108098.7</v>
      </c>
      <c r="Q88" s="14">
        <f t="shared" si="35"/>
        <v>108098.7</v>
      </c>
      <c r="R88" s="14">
        <f t="shared" si="36"/>
        <v>108098.7</v>
      </c>
      <c r="S88" s="14">
        <f t="shared" si="37"/>
        <v>108098.7</v>
      </c>
      <c r="T88" s="14">
        <f t="shared" si="38"/>
        <v>108098.7</v>
      </c>
      <c r="U88" s="14">
        <f t="shared" si="39"/>
        <v>108098.7</v>
      </c>
      <c r="V88" s="74">
        <f t="shared" si="40"/>
        <v>1297184.3999999997</v>
      </c>
    </row>
    <row r="89" spans="1:22" ht="15.75" outlineLevel="2" x14ac:dyDescent="0.25">
      <c r="A89" s="10">
        <v>29</v>
      </c>
      <c r="B89" s="12" t="s">
        <v>213</v>
      </c>
      <c r="C89" s="78"/>
      <c r="D89" s="56">
        <v>1284</v>
      </c>
      <c r="E89" s="13" t="s">
        <v>8</v>
      </c>
      <c r="F89" s="13" t="s">
        <v>287</v>
      </c>
      <c r="G89" s="66">
        <v>2460900</v>
      </c>
      <c r="H89" s="66">
        <v>205075</v>
      </c>
      <c r="I89" s="51">
        <v>0.52711790000000003</v>
      </c>
      <c r="J89" s="14">
        <f t="shared" si="41"/>
        <v>108098.7</v>
      </c>
      <c r="K89" s="14">
        <f t="shared" si="29"/>
        <v>108098.7</v>
      </c>
      <c r="L89" s="14">
        <f t="shared" si="30"/>
        <v>108098.7</v>
      </c>
      <c r="M89" s="14">
        <f t="shared" si="31"/>
        <v>108098.7</v>
      </c>
      <c r="N89" s="14">
        <f t="shared" si="32"/>
        <v>108098.7</v>
      </c>
      <c r="O89" s="14">
        <f t="shared" si="33"/>
        <v>108098.7</v>
      </c>
      <c r="P89" s="14">
        <f t="shared" si="34"/>
        <v>108098.7</v>
      </c>
      <c r="Q89" s="14">
        <f t="shared" si="35"/>
        <v>108098.7</v>
      </c>
      <c r="R89" s="14">
        <f t="shared" si="36"/>
        <v>108098.7</v>
      </c>
      <c r="S89" s="14">
        <f t="shared" si="37"/>
        <v>108098.7</v>
      </c>
      <c r="T89" s="14">
        <f t="shared" si="38"/>
        <v>108098.7</v>
      </c>
      <c r="U89" s="14">
        <f t="shared" si="39"/>
        <v>108098.7</v>
      </c>
      <c r="V89" s="74">
        <f t="shared" si="40"/>
        <v>1297184.3999999997</v>
      </c>
    </row>
    <row r="90" spans="1:22" ht="15.75" outlineLevel="2" x14ac:dyDescent="0.25">
      <c r="A90" s="19">
        <v>30</v>
      </c>
      <c r="B90" s="12" t="s">
        <v>55</v>
      </c>
      <c r="C90" s="78"/>
      <c r="D90" s="53">
        <v>1009</v>
      </c>
      <c r="E90" s="13" t="s">
        <v>8</v>
      </c>
      <c r="F90" s="13" t="s">
        <v>287</v>
      </c>
      <c r="G90" s="66">
        <v>2460900</v>
      </c>
      <c r="H90" s="66">
        <v>205075</v>
      </c>
      <c r="I90" s="51">
        <v>0.52711790000000003</v>
      </c>
      <c r="J90" s="14">
        <f t="shared" si="41"/>
        <v>108098.7</v>
      </c>
      <c r="K90" s="14">
        <f t="shared" si="29"/>
        <v>108098.7</v>
      </c>
      <c r="L90" s="14">
        <f t="shared" si="30"/>
        <v>108098.7</v>
      </c>
      <c r="M90" s="14">
        <f t="shared" si="31"/>
        <v>108098.7</v>
      </c>
      <c r="N90" s="14">
        <f t="shared" si="32"/>
        <v>108098.7</v>
      </c>
      <c r="O90" s="14">
        <f t="shared" si="33"/>
        <v>108098.7</v>
      </c>
      <c r="P90" s="14">
        <f t="shared" si="34"/>
        <v>108098.7</v>
      </c>
      <c r="Q90" s="14">
        <f t="shared" si="35"/>
        <v>108098.7</v>
      </c>
      <c r="R90" s="14">
        <f t="shared" si="36"/>
        <v>108098.7</v>
      </c>
      <c r="S90" s="14">
        <f t="shared" si="37"/>
        <v>108098.7</v>
      </c>
      <c r="T90" s="14">
        <f t="shared" si="38"/>
        <v>108098.7</v>
      </c>
      <c r="U90" s="14">
        <f t="shared" si="39"/>
        <v>108098.7</v>
      </c>
      <c r="V90" s="74">
        <f t="shared" si="40"/>
        <v>1297184.3999999997</v>
      </c>
    </row>
    <row r="91" spans="1:22" ht="15.75" outlineLevel="2" x14ac:dyDescent="0.25">
      <c r="A91" s="19">
        <v>31</v>
      </c>
      <c r="B91" s="12" t="s">
        <v>262</v>
      </c>
      <c r="C91" s="78"/>
      <c r="D91" s="53">
        <v>1139</v>
      </c>
      <c r="E91" s="13" t="s">
        <v>8</v>
      </c>
      <c r="F91" s="13" t="s">
        <v>287</v>
      </c>
      <c r="G91" s="66">
        <v>2460900</v>
      </c>
      <c r="H91" s="66">
        <v>205075</v>
      </c>
      <c r="I91" s="51">
        <v>0.52711790000000003</v>
      </c>
      <c r="J91" s="14">
        <f t="shared" si="41"/>
        <v>108098.7</v>
      </c>
      <c r="K91" s="14">
        <f t="shared" si="29"/>
        <v>108098.7</v>
      </c>
      <c r="L91" s="14">
        <f t="shared" si="30"/>
        <v>108098.7</v>
      </c>
      <c r="M91" s="14">
        <f t="shared" si="31"/>
        <v>108098.7</v>
      </c>
      <c r="N91" s="14">
        <f t="shared" si="32"/>
        <v>108098.7</v>
      </c>
      <c r="O91" s="14">
        <f t="shared" si="33"/>
        <v>108098.7</v>
      </c>
      <c r="P91" s="14">
        <f t="shared" si="34"/>
        <v>108098.7</v>
      </c>
      <c r="Q91" s="14">
        <f t="shared" si="35"/>
        <v>108098.7</v>
      </c>
      <c r="R91" s="14">
        <f t="shared" si="36"/>
        <v>108098.7</v>
      </c>
      <c r="S91" s="14">
        <f t="shared" si="37"/>
        <v>108098.7</v>
      </c>
      <c r="T91" s="14">
        <f t="shared" si="38"/>
        <v>108098.7</v>
      </c>
      <c r="U91" s="14">
        <f t="shared" si="39"/>
        <v>108098.7</v>
      </c>
      <c r="V91" s="74">
        <f t="shared" si="40"/>
        <v>1297184.3999999997</v>
      </c>
    </row>
    <row r="92" spans="1:22" ht="18.75" outlineLevel="2" x14ac:dyDescent="0.25">
      <c r="A92" s="10"/>
      <c r="B92" s="11" t="s">
        <v>26</v>
      </c>
      <c r="C92" s="9">
        <v>1</v>
      </c>
      <c r="D92" s="9">
        <f t="shared" ref="D92:E92" si="44">D93</f>
        <v>1896</v>
      </c>
      <c r="E92" s="13" t="str">
        <f t="shared" si="44"/>
        <v>-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74">
        <f>V93</f>
        <v>2103789.48</v>
      </c>
    </row>
    <row r="93" spans="1:22" ht="15.75" outlineLevel="2" x14ac:dyDescent="0.25">
      <c r="A93" s="10">
        <v>32</v>
      </c>
      <c r="B93" s="12" t="s">
        <v>57</v>
      </c>
      <c r="C93" s="78"/>
      <c r="D93" s="41">
        <v>1896</v>
      </c>
      <c r="E93" s="13" t="s">
        <v>8</v>
      </c>
      <c r="F93" s="13" t="s">
        <v>292</v>
      </c>
      <c r="G93" s="66">
        <v>2907100</v>
      </c>
      <c r="H93" s="66">
        <v>242258.33</v>
      </c>
      <c r="I93" s="51">
        <v>0.72367289999999995</v>
      </c>
      <c r="J93" s="14">
        <f t="shared" si="41"/>
        <v>175315.79</v>
      </c>
      <c r="K93" s="14">
        <f t="shared" si="29"/>
        <v>175315.79</v>
      </c>
      <c r="L93" s="14">
        <f t="shared" si="30"/>
        <v>175315.79</v>
      </c>
      <c r="M93" s="14">
        <f t="shared" si="31"/>
        <v>175315.79</v>
      </c>
      <c r="N93" s="14">
        <f t="shared" si="32"/>
        <v>175315.79</v>
      </c>
      <c r="O93" s="14">
        <f t="shared" si="33"/>
        <v>175315.79</v>
      </c>
      <c r="P93" s="14">
        <f t="shared" si="34"/>
        <v>175315.79</v>
      </c>
      <c r="Q93" s="14">
        <f t="shared" si="35"/>
        <v>175315.79</v>
      </c>
      <c r="R93" s="14">
        <f t="shared" si="36"/>
        <v>175315.79</v>
      </c>
      <c r="S93" s="14">
        <f t="shared" si="37"/>
        <v>175315.79</v>
      </c>
      <c r="T93" s="14">
        <f t="shared" si="38"/>
        <v>175315.79</v>
      </c>
      <c r="U93" s="14">
        <f t="shared" si="39"/>
        <v>175315.79</v>
      </c>
      <c r="V93" s="74">
        <f t="shared" si="40"/>
        <v>2103789.48</v>
      </c>
    </row>
    <row r="94" spans="1:22" ht="15.75" x14ac:dyDescent="0.25">
      <c r="A94" s="15">
        <v>4</v>
      </c>
      <c r="B94" s="24" t="s">
        <v>58</v>
      </c>
      <c r="C94" s="9">
        <f>C95+C108</f>
        <v>14</v>
      </c>
      <c r="D94" s="68">
        <f t="shared" ref="D94:V94" si="45">D95+D108</f>
        <v>8292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73">
        <f t="shared" si="45"/>
        <v>12820465.559999999</v>
      </c>
    </row>
    <row r="95" spans="1:22" ht="18.75" outlineLevel="1" x14ac:dyDescent="0.25">
      <c r="A95" s="10"/>
      <c r="B95" s="21" t="s">
        <v>6</v>
      </c>
      <c r="C95" s="23">
        <v>12</v>
      </c>
      <c r="D95" s="69">
        <f t="shared" ref="D95" si="46">SUM(D96:D107)</f>
        <v>6431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76">
        <f t="shared" ref="V95" si="47">SUM(V96:V107)</f>
        <v>10226096.76</v>
      </c>
    </row>
    <row r="96" spans="1:22" ht="15.75" outlineLevel="2" x14ac:dyDescent="0.25">
      <c r="A96" s="10">
        <v>1</v>
      </c>
      <c r="B96" s="12" t="s">
        <v>59</v>
      </c>
      <c r="C96" s="78"/>
      <c r="D96" s="102">
        <v>717</v>
      </c>
      <c r="E96" s="13" t="s">
        <v>8</v>
      </c>
      <c r="F96" s="13" t="s">
        <v>274</v>
      </c>
      <c r="G96" s="52">
        <v>1230500</v>
      </c>
      <c r="H96" s="52">
        <v>102541.67</v>
      </c>
      <c r="I96" s="51">
        <v>0.81071280000000001</v>
      </c>
      <c r="J96" s="14">
        <f t="shared" si="41"/>
        <v>83131.839999999997</v>
      </c>
      <c r="K96" s="14">
        <f t="shared" si="29"/>
        <v>83131.839999999997</v>
      </c>
      <c r="L96" s="14">
        <f t="shared" si="30"/>
        <v>83131.839999999997</v>
      </c>
      <c r="M96" s="14">
        <f t="shared" si="31"/>
        <v>83131.839999999997</v>
      </c>
      <c r="N96" s="14">
        <f t="shared" si="32"/>
        <v>83131.839999999997</v>
      </c>
      <c r="O96" s="14">
        <f t="shared" si="33"/>
        <v>83131.839999999997</v>
      </c>
      <c r="P96" s="14">
        <f t="shared" si="34"/>
        <v>83131.839999999997</v>
      </c>
      <c r="Q96" s="14">
        <f t="shared" si="35"/>
        <v>83131.839999999997</v>
      </c>
      <c r="R96" s="14">
        <f t="shared" si="36"/>
        <v>83131.839999999997</v>
      </c>
      <c r="S96" s="14">
        <f t="shared" si="37"/>
        <v>83131.839999999997</v>
      </c>
      <c r="T96" s="14">
        <f t="shared" si="38"/>
        <v>83131.839999999997</v>
      </c>
      <c r="U96" s="14">
        <f t="shared" si="39"/>
        <v>83131.839999999997</v>
      </c>
      <c r="V96" s="74">
        <f t="shared" si="40"/>
        <v>997582.07999999973</v>
      </c>
    </row>
    <row r="97" spans="1:22" ht="15.75" outlineLevel="2" x14ac:dyDescent="0.25">
      <c r="A97" s="10">
        <v>2</v>
      </c>
      <c r="B97" s="12" t="s">
        <v>60</v>
      </c>
      <c r="C97" s="78"/>
      <c r="D97" s="102">
        <v>542</v>
      </c>
      <c r="E97" s="13" t="s">
        <v>8</v>
      </c>
      <c r="F97" s="13" t="s">
        <v>274</v>
      </c>
      <c r="G97" s="52">
        <v>1230500</v>
      </c>
      <c r="H97" s="52">
        <v>102541.67</v>
      </c>
      <c r="I97" s="51">
        <v>0.81071280000000001</v>
      </c>
      <c r="J97" s="14">
        <f t="shared" si="41"/>
        <v>83131.839999999997</v>
      </c>
      <c r="K97" s="14">
        <f t="shared" si="29"/>
        <v>83131.839999999997</v>
      </c>
      <c r="L97" s="14">
        <f t="shared" si="30"/>
        <v>83131.839999999997</v>
      </c>
      <c r="M97" s="14">
        <f t="shared" si="31"/>
        <v>83131.839999999997</v>
      </c>
      <c r="N97" s="14">
        <f t="shared" si="32"/>
        <v>83131.839999999997</v>
      </c>
      <c r="O97" s="14">
        <f t="shared" si="33"/>
        <v>83131.839999999997</v>
      </c>
      <c r="P97" s="14">
        <f t="shared" si="34"/>
        <v>83131.839999999997</v>
      </c>
      <c r="Q97" s="14">
        <f t="shared" si="35"/>
        <v>83131.839999999997</v>
      </c>
      <c r="R97" s="14">
        <f t="shared" si="36"/>
        <v>83131.839999999997</v>
      </c>
      <c r="S97" s="14">
        <f t="shared" si="37"/>
        <v>83131.839999999997</v>
      </c>
      <c r="T97" s="14">
        <f t="shared" si="38"/>
        <v>83131.839999999997</v>
      </c>
      <c r="U97" s="14">
        <f t="shared" si="39"/>
        <v>83131.839999999997</v>
      </c>
      <c r="V97" s="74">
        <f t="shared" si="40"/>
        <v>997582.07999999973</v>
      </c>
    </row>
    <row r="98" spans="1:22" ht="15.75" outlineLevel="2" x14ac:dyDescent="0.25">
      <c r="A98" s="10">
        <v>3</v>
      </c>
      <c r="B98" s="12" t="s">
        <v>61</v>
      </c>
      <c r="C98" s="78"/>
      <c r="D98" s="102">
        <v>784</v>
      </c>
      <c r="E98" s="13" t="s">
        <v>8</v>
      </c>
      <c r="F98" s="13" t="s">
        <v>274</v>
      </c>
      <c r="G98" s="52">
        <v>1230500</v>
      </c>
      <c r="H98" s="52">
        <v>102541.67</v>
      </c>
      <c r="I98" s="51">
        <v>0.81071280000000001</v>
      </c>
      <c r="J98" s="14">
        <f t="shared" si="41"/>
        <v>83131.839999999997</v>
      </c>
      <c r="K98" s="14">
        <f t="shared" si="29"/>
        <v>83131.839999999997</v>
      </c>
      <c r="L98" s="14">
        <f t="shared" si="30"/>
        <v>83131.839999999997</v>
      </c>
      <c r="M98" s="14">
        <f t="shared" si="31"/>
        <v>83131.839999999997</v>
      </c>
      <c r="N98" s="14">
        <f t="shared" si="32"/>
        <v>83131.839999999997</v>
      </c>
      <c r="O98" s="14">
        <f t="shared" si="33"/>
        <v>83131.839999999997</v>
      </c>
      <c r="P98" s="14">
        <f t="shared" si="34"/>
        <v>83131.839999999997</v>
      </c>
      <c r="Q98" s="14">
        <f t="shared" si="35"/>
        <v>83131.839999999997</v>
      </c>
      <c r="R98" s="14">
        <f t="shared" si="36"/>
        <v>83131.839999999997</v>
      </c>
      <c r="S98" s="14">
        <f t="shared" si="37"/>
        <v>83131.839999999997</v>
      </c>
      <c r="T98" s="14">
        <f t="shared" si="38"/>
        <v>83131.839999999997</v>
      </c>
      <c r="U98" s="14">
        <f t="shared" si="39"/>
        <v>83131.839999999997</v>
      </c>
      <c r="V98" s="74">
        <f t="shared" si="40"/>
        <v>997582.07999999973</v>
      </c>
    </row>
    <row r="99" spans="1:22" ht="15.75" outlineLevel="2" x14ac:dyDescent="0.25">
      <c r="A99" s="10">
        <v>4</v>
      </c>
      <c r="B99" s="12" t="s">
        <v>62</v>
      </c>
      <c r="C99" s="78"/>
      <c r="D99" s="102">
        <v>470</v>
      </c>
      <c r="E99" s="13" t="s">
        <v>8</v>
      </c>
      <c r="F99" s="13" t="s">
        <v>274</v>
      </c>
      <c r="G99" s="52">
        <v>1230500</v>
      </c>
      <c r="H99" s="52">
        <v>102541.67</v>
      </c>
      <c r="I99" s="51">
        <v>0.24349999999999999</v>
      </c>
      <c r="J99" s="14">
        <f t="shared" si="41"/>
        <v>24968.9</v>
      </c>
      <c r="K99" s="14">
        <f t="shared" si="29"/>
        <v>24968.9</v>
      </c>
      <c r="L99" s="14">
        <f t="shared" si="30"/>
        <v>24968.9</v>
      </c>
      <c r="M99" s="14">
        <f t="shared" si="31"/>
        <v>24968.9</v>
      </c>
      <c r="N99" s="14">
        <f t="shared" si="32"/>
        <v>24968.9</v>
      </c>
      <c r="O99" s="14">
        <f t="shared" si="33"/>
        <v>24968.9</v>
      </c>
      <c r="P99" s="14">
        <f t="shared" si="34"/>
        <v>24968.9</v>
      </c>
      <c r="Q99" s="14">
        <f t="shared" si="35"/>
        <v>24968.9</v>
      </c>
      <c r="R99" s="14">
        <f t="shared" si="36"/>
        <v>24968.9</v>
      </c>
      <c r="S99" s="14">
        <f t="shared" si="37"/>
        <v>24968.9</v>
      </c>
      <c r="T99" s="14">
        <f t="shared" si="38"/>
        <v>24968.9</v>
      </c>
      <c r="U99" s="14">
        <f t="shared" si="39"/>
        <v>24968.9</v>
      </c>
      <c r="V99" s="74">
        <f t="shared" si="40"/>
        <v>299626.8</v>
      </c>
    </row>
    <row r="100" spans="1:22" ht="15.75" outlineLevel="2" x14ac:dyDescent="0.25">
      <c r="A100" s="43">
        <v>5</v>
      </c>
      <c r="B100" s="12" t="s">
        <v>246</v>
      </c>
      <c r="C100" s="78"/>
      <c r="D100" s="65">
        <v>660</v>
      </c>
      <c r="E100" s="13" t="s">
        <v>8</v>
      </c>
      <c r="F100" s="13" t="s">
        <v>274</v>
      </c>
      <c r="G100" s="52">
        <v>1230500</v>
      </c>
      <c r="H100" s="52">
        <v>102541.67</v>
      </c>
      <c r="I100" s="51">
        <v>0.81071280000000001</v>
      </c>
      <c r="J100" s="14">
        <f t="shared" si="41"/>
        <v>83131.839999999997</v>
      </c>
      <c r="K100" s="14">
        <f t="shared" si="29"/>
        <v>83131.839999999997</v>
      </c>
      <c r="L100" s="14">
        <f t="shared" si="30"/>
        <v>83131.839999999997</v>
      </c>
      <c r="M100" s="14">
        <f t="shared" si="31"/>
        <v>83131.839999999997</v>
      </c>
      <c r="N100" s="14">
        <f t="shared" si="32"/>
        <v>83131.839999999997</v>
      </c>
      <c r="O100" s="14">
        <f t="shared" si="33"/>
        <v>83131.839999999997</v>
      </c>
      <c r="P100" s="14">
        <f t="shared" si="34"/>
        <v>83131.839999999997</v>
      </c>
      <c r="Q100" s="14">
        <f t="shared" si="35"/>
        <v>83131.839999999997</v>
      </c>
      <c r="R100" s="14">
        <f t="shared" si="36"/>
        <v>83131.839999999997</v>
      </c>
      <c r="S100" s="14">
        <f t="shared" si="37"/>
        <v>83131.839999999997</v>
      </c>
      <c r="T100" s="14">
        <f t="shared" si="38"/>
        <v>83131.839999999997</v>
      </c>
      <c r="U100" s="14">
        <f t="shared" si="39"/>
        <v>83131.839999999997</v>
      </c>
      <c r="V100" s="74">
        <f t="shared" si="40"/>
        <v>997582.07999999973</v>
      </c>
    </row>
    <row r="101" spans="1:22" ht="15.75" outlineLevel="2" x14ac:dyDescent="0.25">
      <c r="A101" s="43">
        <v>6</v>
      </c>
      <c r="B101" s="12" t="s">
        <v>216</v>
      </c>
      <c r="C101" s="78"/>
      <c r="D101" s="65">
        <v>147</v>
      </c>
      <c r="E101" s="13" t="s">
        <v>8</v>
      </c>
      <c r="F101" s="13" t="s">
        <v>274</v>
      </c>
      <c r="G101" s="52">
        <v>1230500</v>
      </c>
      <c r="H101" s="52">
        <v>102541.67</v>
      </c>
      <c r="I101" s="51">
        <v>0.81071280000000001</v>
      </c>
      <c r="J101" s="14">
        <f t="shared" si="41"/>
        <v>83131.839999999997</v>
      </c>
      <c r="K101" s="14">
        <f t="shared" si="29"/>
        <v>83131.839999999997</v>
      </c>
      <c r="L101" s="14">
        <f t="shared" si="30"/>
        <v>83131.839999999997</v>
      </c>
      <c r="M101" s="14">
        <f t="shared" si="31"/>
        <v>83131.839999999997</v>
      </c>
      <c r="N101" s="14">
        <f t="shared" si="32"/>
        <v>83131.839999999997</v>
      </c>
      <c r="O101" s="14">
        <f t="shared" si="33"/>
        <v>83131.839999999997</v>
      </c>
      <c r="P101" s="14">
        <f t="shared" si="34"/>
        <v>83131.839999999997</v>
      </c>
      <c r="Q101" s="14">
        <f t="shared" si="35"/>
        <v>83131.839999999997</v>
      </c>
      <c r="R101" s="14">
        <f t="shared" si="36"/>
        <v>83131.839999999997</v>
      </c>
      <c r="S101" s="14">
        <f t="shared" si="37"/>
        <v>83131.839999999997</v>
      </c>
      <c r="T101" s="14">
        <f t="shared" si="38"/>
        <v>83131.839999999997</v>
      </c>
      <c r="U101" s="14">
        <f t="shared" si="39"/>
        <v>83131.839999999997</v>
      </c>
      <c r="V101" s="74">
        <f t="shared" si="40"/>
        <v>997582.07999999973</v>
      </c>
    </row>
    <row r="102" spans="1:22" ht="15.75" outlineLevel="2" x14ac:dyDescent="0.25">
      <c r="A102" s="19">
        <v>7</v>
      </c>
      <c r="B102" s="12" t="s">
        <v>63</v>
      </c>
      <c r="C102" s="78"/>
      <c r="D102" s="65">
        <v>779</v>
      </c>
      <c r="E102" s="13" t="s">
        <v>8</v>
      </c>
      <c r="F102" s="13" t="s">
        <v>274</v>
      </c>
      <c r="G102" s="52">
        <v>1230500</v>
      </c>
      <c r="H102" s="52">
        <v>102541.67</v>
      </c>
      <c r="I102" s="51">
        <v>0.81071280000000001</v>
      </c>
      <c r="J102" s="14">
        <f t="shared" si="41"/>
        <v>83131.839999999997</v>
      </c>
      <c r="K102" s="14">
        <f t="shared" si="29"/>
        <v>83131.839999999997</v>
      </c>
      <c r="L102" s="14">
        <f t="shared" si="30"/>
        <v>83131.839999999997</v>
      </c>
      <c r="M102" s="14">
        <f t="shared" si="31"/>
        <v>83131.839999999997</v>
      </c>
      <c r="N102" s="14">
        <f t="shared" si="32"/>
        <v>83131.839999999997</v>
      </c>
      <c r="O102" s="14">
        <f t="shared" si="33"/>
        <v>83131.839999999997</v>
      </c>
      <c r="P102" s="14">
        <f t="shared" si="34"/>
        <v>83131.839999999997</v>
      </c>
      <c r="Q102" s="14">
        <f t="shared" si="35"/>
        <v>83131.839999999997</v>
      </c>
      <c r="R102" s="14">
        <f t="shared" si="36"/>
        <v>83131.839999999997</v>
      </c>
      <c r="S102" s="14">
        <f t="shared" si="37"/>
        <v>83131.839999999997</v>
      </c>
      <c r="T102" s="14">
        <f t="shared" si="38"/>
        <v>83131.839999999997</v>
      </c>
      <c r="U102" s="14">
        <f t="shared" si="39"/>
        <v>83131.839999999997</v>
      </c>
      <c r="V102" s="74">
        <f t="shared" si="40"/>
        <v>997582.07999999973</v>
      </c>
    </row>
    <row r="103" spans="1:22" ht="15.75" outlineLevel="2" x14ac:dyDescent="0.25">
      <c r="A103" s="19">
        <v>8</v>
      </c>
      <c r="B103" s="12" t="s">
        <v>64</v>
      </c>
      <c r="C103" s="78"/>
      <c r="D103" s="65">
        <v>603</v>
      </c>
      <c r="E103" s="13" t="s">
        <v>8</v>
      </c>
      <c r="F103" s="13" t="s">
        <v>274</v>
      </c>
      <c r="G103" s="52">
        <v>1230500</v>
      </c>
      <c r="H103" s="52">
        <v>102541.67</v>
      </c>
      <c r="I103" s="51">
        <v>0.81071280000000001</v>
      </c>
      <c r="J103" s="14">
        <f t="shared" si="41"/>
        <v>83131.839999999997</v>
      </c>
      <c r="K103" s="14">
        <f t="shared" si="29"/>
        <v>83131.839999999997</v>
      </c>
      <c r="L103" s="14">
        <f t="shared" si="30"/>
        <v>83131.839999999997</v>
      </c>
      <c r="M103" s="14">
        <f t="shared" si="31"/>
        <v>83131.839999999997</v>
      </c>
      <c r="N103" s="14">
        <f t="shared" si="32"/>
        <v>83131.839999999997</v>
      </c>
      <c r="O103" s="14">
        <f t="shared" si="33"/>
        <v>83131.839999999997</v>
      </c>
      <c r="P103" s="14">
        <f t="shared" si="34"/>
        <v>83131.839999999997</v>
      </c>
      <c r="Q103" s="14">
        <f t="shared" si="35"/>
        <v>83131.839999999997</v>
      </c>
      <c r="R103" s="14">
        <f t="shared" si="36"/>
        <v>83131.839999999997</v>
      </c>
      <c r="S103" s="14">
        <f t="shared" si="37"/>
        <v>83131.839999999997</v>
      </c>
      <c r="T103" s="14">
        <f t="shared" si="38"/>
        <v>83131.839999999997</v>
      </c>
      <c r="U103" s="14">
        <f t="shared" si="39"/>
        <v>83131.839999999997</v>
      </c>
      <c r="V103" s="74">
        <f t="shared" si="40"/>
        <v>997582.07999999973</v>
      </c>
    </row>
    <row r="104" spans="1:22" ht="15.75" outlineLevel="2" x14ac:dyDescent="0.25">
      <c r="A104" s="19">
        <v>9</v>
      </c>
      <c r="B104" s="12" t="s">
        <v>244</v>
      </c>
      <c r="C104" s="78"/>
      <c r="D104" s="65">
        <v>540</v>
      </c>
      <c r="E104" s="13" t="s">
        <v>8</v>
      </c>
      <c r="F104" s="13" t="s">
        <v>274</v>
      </c>
      <c r="G104" s="52">
        <v>1230500</v>
      </c>
      <c r="H104" s="52">
        <v>102541.67</v>
      </c>
      <c r="I104" s="51">
        <v>0.24349999999999999</v>
      </c>
      <c r="J104" s="14">
        <f t="shared" si="41"/>
        <v>24968.9</v>
      </c>
      <c r="K104" s="14">
        <f t="shared" si="29"/>
        <v>24968.9</v>
      </c>
      <c r="L104" s="14">
        <f t="shared" si="30"/>
        <v>24968.9</v>
      </c>
      <c r="M104" s="14">
        <f t="shared" si="31"/>
        <v>24968.9</v>
      </c>
      <c r="N104" s="14">
        <f t="shared" si="32"/>
        <v>24968.9</v>
      </c>
      <c r="O104" s="14">
        <f t="shared" si="33"/>
        <v>24968.9</v>
      </c>
      <c r="P104" s="14">
        <f t="shared" si="34"/>
        <v>24968.9</v>
      </c>
      <c r="Q104" s="14">
        <f t="shared" si="35"/>
        <v>24968.9</v>
      </c>
      <c r="R104" s="14">
        <f t="shared" si="36"/>
        <v>24968.9</v>
      </c>
      <c r="S104" s="14">
        <f t="shared" si="37"/>
        <v>24968.9</v>
      </c>
      <c r="T104" s="14">
        <f t="shared" si="38"/>
        <v>24968.9</v>
      </c>
      <c r="U104" s="14">
        <f t="shared" si="39"/>
        <v>24968.9</v>
      </c>
      <c r="V104" s="74">
        <f t="shared" si="40"/>
        <v>299626.8</v>
      </c>
    </row>
    <row r="105" spans="1:22" ht="15.75" outlineLevel="2" x14ac:dyDescent="0.25">
      <c r="A105" s="19">
        <v>10</v>
      </c>
      <c r="B105" s="12" t="s">
        <v>245</v>
      </c>
      <c r="C105" s="78"/>
      <c r="D105" s="65">
        <v>218</v>
      </c>
      <c r="E105" s="13" t="s">
        <v>8</v>
      </c>
      <c r="F105" s="13" t="s">
        <v>274</v>
      </c>
      <c r="G105" s="52">
        <v>1230500</v>
      </c>
      <c r="H105" s="52">
        <v>102541.67</v>
      </c>
      <c r="I105" s="51">
        <v>0.52710639999999997</v>
      </c>
      <c r="J105" s="14">
        <f t="shared" si="41"/>
        <v>54050.37</v>
      </c>
      <c r="K105" s="14">
        <f t="shared" si="29"/>
        <v>54050.37</v>
      </c>
      <c r="L105" s="14">
        <f t="shared" si="30"/>
        <v>54050.37</v>
      </c>
      <c r="M105" s="14">
        <f t="shared" si="31"/>
        <v>54050.37</v>
      </c>
      <c r="N105" s="14">
        <f t="shared" si="32"/>
        <v>54050.37</v>
      </c>
      <c r="O105" s="14">
        <f t="shared" si="33"/>
        <v>54050.37</v>
      </c>
      <c r="P105" s="14">
        <f t="shared" si="34"/>
        <v>54050.37</v>
      </c>
      <c r="Q105" s="14">
        <f t="shared" si="35"/>
        <v>54050.37</v>
      </c>
      <c r="R105" s="14">
        <f t="shared" si="36"/>
        <v>54050.37</v>
      </c>
      <c r="S105" s="14">
        <f t="shared" si="37"/>
        <v>54050.37</v>
      </c>
      <c r="T105" s="14">
        <f t="shared" si="38"/>
        <v>54050.37</v>
      </c>
      <c r="U105" s="14">
        <f t="shared" si="39"/>
        <v>54050.37</v>
      </c>
      <c r="V105" s="74">
        <f t="shared" si="40"/>
        <v>648604.44000000006</v>
      </c>
    </row>
    <row r="106" spans="1:22" ht="15.75" outlineLevel="2" x14ac:dyDescent="0.25">
      <c r="A106" s="19">
        <v>11</v>
      </c>
      <c r="B106" s="12" t="s">
        <v>7</v>
      </c>
      <c r="C106" s="78"/>
      <c r="D106" s="65">
        <v>275</v>
      </c>
      <c r="E106" s="13" t="s">
        <v>8</v>
      </c>
      <c r="F106" s="13" t="s">
        <v>274</v>
      </c>
      <c r="G106" s="52">
        <v>1230500</v>
      </c>
      <c r="H106" s="52">
        <v>102541.67</v>
      </c>
      <c r="I106" s="51">
        <v>0.81071280000000001</v>
      </c>
      <c r="J106" s="14">
        <f t="shared" si="41"/>
        <v>83131.839999999997</v>
      </c>
      <c r="K106" s="14">
        <f t="shared" si="29"/>
        <v>83131.839999999997</v>
      </c>
      <c r="L106" s="14">
        <f t="shared" si="30"/>
        <v>83131.839999999997</v>
      </c>
      <c r="M106" s="14">
        <f t="shared" si="31"/>
        <v>83131.839999999997</v>
      </c>
      <c r="N106" s="14">
        <f t="shared" si="32"/>
        <v>83131.839999999997</v>
      </c>
      <c r="O106" s="14">
        <f t="shared" si="33"/>
        <v>83131.839999999997</v>
      </c>
      <c r="P106" s="14">
        <f t="shared" si="34"/>
        <v>83131.839999999997</v>
      </c>
      <c r="Q106" s="14">
        <f t="shared" si="35"/>
        <v>83131.839999999997</v>
      </c>
      <c r="R106" s="14">
        <f t="shared" si="36"/>
        <v>83131.839999999997</v>
      </c>
      <c r="S106" s="14">
        <f t="shared" si="37"/>
        <v>83131.839999999997</v>
      </c>
      <c r="T106" s="14">
        <f t="shared" si="38"/>
        <v>83131.839999999997</v>
      </c>
      <c r="U106" s="14">
        <f t="shared" si="39"/>
        <v>83131.839999999997</v>
      </c>
      <c r="V106" s="74">
        <f t="shared" si="40"/>
        <v>997582.07999999973</v>
      </c>
    </row>
    <row r="107" spans="1:22" ht="15.75" outlineLevel="2" x14ac:dyDescent="0.25">
      <c r="A107" s="19">
        <v>12</v>
      </c>
      <c r="B107" s="12" t="s">
        <v>111</v>
      </c>
      <c r="C107" s="78"/>
      <c r="D107" s="65">
        <v>696</v>
      </c>
      <c r="E107" s="13" t="s">
        <v>8</v>
      </c>
      <c r="F107" s="13" t="s">
        <v>274</v>
      </c>
      <c r="G107" s="52">
        <v>1230500</v>
      </c>
      <c r="H107" s="52">
        <v>102541.67</v>
      </c>
      <c r="I107" s="51">
        <v>0.81071280000000001</v>
      </c>
      <c r="J107" s="14">
        <f t="shared" si="41"/>
        <v>83131.839999999997</v>
      </c>
      <c r="K107" s="14">
        <f t="shared" si="29"/>
        <v>83131.839999999997</v>
      </c>
      <c r="L107" s="14">
        <f t="shared" si="30"/>
        <v>83131.839999999997</v>
      </c>
      <c r="M107" s="14">
        <f t="shared" si="31"/>
        <v>83131.839999999997</v>
      </c>
      <c r="N107" s="14">
        <f t="shared" si="32"/>
        <v>83131.839999999997</v>
      </c>
      <c r="O107" s="14">
        <f t="shared" si="33"/>
        <v>83131.839999999997</v>
      </c>
      <c r="P107" s="14">
        <f t="shared" si="34"/>
        <v>83131.839999999997</v>
      </c>
      <c r="Q107" s="14">
        <f t="shared" si="35"/>
        <v>83131.839999999997</v>
      </c>
      <c r="R107" s="14">
        <f t="shared" si="36"/>
        <v>83131.839999999997</v>
      </c>
      <c r="S107" s="14">
        <f t="shared" si="37"/>
        <v>83131.839999999997</v>
      </c>
      <c r="T107" s="14">
        <f t="shared" si="38"/>
        <v>83131.839999999997</v>
      </c>
      <c r="U107" s="14">
        <f t="shared" si="39"/>
        <v>83131.839999999997</v>
      </c>
      <c r="V107" s="74">
        <f t="shared" si="40"/>
        <v>997582.07999999973</v>
      </c>
    </row>
    <row r="108" spans="1:22" ht="18.75" outlineLevel="1" x14ac:dyDescent="0.25">
      <c r="A108" s="18"/>
      <c r="B108" s="21" t="s">
        <v>21</v>
      </c>
      <c r="C108" s="23">
        <v>2</v>
      </c>
      <c r="D108" s="23">
        <f t="shared" ref="D108" si="48">D109+D110</f>
        <v>1861</v>
      </c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76">
        <f t="shared" ref="V108" si="49">V109+V110</f>
        <v>2594368.7999999993</v>
      </c>
    </row>
    <row r="109" spans="1:22" ht="15.75" outlineLevel="2" x14ac:dyDescent="0.25">
      <c r="A109" s="10">
        <v>13</v>
      </c>
      <c r="B109" s="12" t="s">
        <v>65</v>
      </c>
      <c r="C109" s="78"/>
      <c r="D109" s="41">
        <v>922</v>
      </c>
      <c r="E109" s="13" t="s">
        <v>8</v>
      </c>
      <c r="F109" s="13" t="s">
        <v>287</v>
      </c>
      <c r="G109" s="66">
        <v>2460900</v>
      </c>
      <c r="H109" s="66">
        <v>205075</v>
      </c>
      <c r="I109" s="51">
        <v>0.52711790000000003</v>
      </c>
      <c r="J109" s="14">
        <f t="shared" si="41"/>
        <v>108098.7</v>
      </c>
      <c r="K109" s="14">
        <f t="shared" si="29"/>
        <v>108098.7</v>
      </c>
      <c r="L109" s="14">
        <f t="shared" si="30"/>
        <v>108098.7</v>
      </c>
      <c r="M109" s="14">
        <f t="shared" si="31"/>
        <v>108098.7</v>
      </c>
      <c r="N109" s="14">
        <f t="shared" si="32"/>
        <v>108098.7</v>
      </c>
      <c r="O109" s="14">
        <f t="shared" si="33"/>
        <v>108098.7</v>
      </c>
      <c r="P109" s="14">
        <f t="shared" si="34"/>
        <v>108098.7</v>
      </c>
      <c r="Q109" s="14">
        <f t="shared" si="35"/>
        <v>108098.7</v>
      </c>
      <c r="R109" s="14">
        <f t="shared" si="36"/>
        <v>108098.7</v>
      </c>
      <c r="S109" s="14">
        <f t="shared" si="37"/>
        <v>108098.7</v>
      </c>
      <c r="T109" s="14">
        <f t="shared" si="38"/>
        <v>108098.7</v>
      </c>
      <c r="U109" s="14">
        <f t="shared" si="39"/>
        <v>108098.7</v>
      </c>
      <c r="V109" s="74">
        <f t="shared" si="40"/>
        <v>1297184.3999999997</v>
      </c>
    </row>
    <row r="110" spans="1:22" ht="15.75" outlineLevel="2" x14ac:dyDescent="0.25">
      <c r="A110" s="10">
        <v>14</v>
      </c>
      <c r="B110" s="12" t="s">
        <v>66</v>
      </c>
      <c r="C110" s="78"/>
      <c r="D110" s="41">
        <v>939</v>
      </c>
      <c r="E110" s="13" t="s">
        <v>8</v>
      </c>
      <c r="F110" s="13" t="s">
        <v>287</v>
      </c>
      <c r="G110" s="66">
        <v>2460900</v>
      </c>
      <c r="H110" s="66">
        <v>205075</v>
      </c>
      <c r="I110" s="51">
        <v>0.52711790000000003</v>
      </c>
      <c r="J110" s="14">
        <f t="shared" si="41"/>
        <v>108098.7</v>
      </c>
      <c r="K110" s="14">
        <f t="shared" si="29"/>
        <v>108098.7</v>
      </c>
      <c r="L110" s="14">
        <f t="shared" si="30"/>
        <v>108098.7</v>
      </c>
      <c r="M110" s="14">
        <f t="shared" si="31"/>
        <v>108098.7</v>
      </c>
      <c r="N110" s="14">
        <f t="shared" si="32"/>
        <v>108098.7</v>
      </c>
      <c r="O110" s="14">
        <f t="shared" si="33"/>
        <v>108098.7</v>
      </c>
      <c r="P110" s="14">
        <f t="shared" si="34"/>
        <v>108098.7</v>
      </c>
      <c r="Q110" s="14">
        <f t="shared" si="35"/>
        <v>108098.7</v>
      </c>
      <c r="R110" s="14">
        <f t="shared" si="36"/>
        <v>108098.7</v>
      </c>
      <c r="S110" s="14">
        <f t="shared" si="37"/>
        <v>108098.7</v>
      </c>
      <c r="T110" s="14">
        <f t="shared" si="38"/>
        <v>108098.7</v>
      </c>
      <c r="U110" s="14">
        <f t="shared" si="39"/>
        <v>108098.7</v>
      </c>
      <c r="V110" s="74">
        <f t="shared" si="40"/>
        <v>1297184.3999999997</v>
      </c>
    </row>
    <row r="111" spans="1:22" ht="15.75" x14ac:dyDescent="0.25">
      <c r="A111" s="15">
        <v>5</v>
      </c>
      <c r="B111" s="24" t="s">
        <v>67</v>
      </c>
      <c r="C111" s="68">
        <f>C112+C131+C135</f>
        <v>22</v>
      </c>
      <c r="D111" s="68">
        <f t="shared" ref="D111:V111" si="50">D112+D131+D135</f>
        <v>13111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73">
        <f t="shared" si="50"/>
        <v>22032443.039999999</v>
      </c>
    </row>
    <row r="112" spans="1:22" ht="18.75" outlineLevel="1" x14ac:dyDescent="0.25">
      <c r="A112" s="10"/>
      <c r="B112" s="21" t="s">
        <v>6</v>
      </c>
      <c r="C112" s="23">
        <v>18</v>
      </c>
      <c r="D112" s="69">
        <f t="shared" ref="D112" si="51">SUM(D113:D130)</f>
        <v>7881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76">
        <f t="shared" ref="V112" si="52">SUM(V113:V130)</f>
        <v>14990167.439999998</v>
      </c>
    </row>
    <row r="113" spans="1:27" ht="15.75" outlineLevel="2" x14ac:dyDescent="0.25">
      <c r="A113" s="44">
        <v>1</v>
      </c>
      <c r="B113" s="12" t="s">
        <v>68</v>
      </c>
      <c r="C113" s="78"/>
      <c r="D113" s="56">
        <v>126</v>
      </c>
      <c r="E113" s="13" t="s">
        <v>8</v>
      </c>
      <c r="F113" s="13" t="s">
        <v>274</v>
      </c>
      <c r="G113" s="52">
        <v>1230500</v>
      </c>
      <c r="H113" s="52">
        <v>102541.67</v>
      </c>
      <c r="I113" s="51">
        <v>0.81071280000000001</v>
      </c>
      <c r="J113" s="14">
        <f t="shared" si="41"/>
        <v>83131.839999999997</v>
      </c>
      <c r="K113" s="14">
        <f t="shared" si="29"/>
        <v>83131.839999999997</v>
      </c>
      <c r="L113" s="14">
        <f t="shared" si="30"/>
        <v>83131.839999999997</v>
      </c>
      <c r="M113" s="14">
        <f t="shared" si="31"/>
        <v>83131.839999999997</v>
      </c>
      <c r="N113" s="14">
        <f t="shared" si="32"/>
        <v>83131.839999999997</v>
      </c>
      <c r="O113" s="14">
        <f t="shared" si="33"/>
        <v>83131.839999999997</v>
      </c>
      <c r="P113" s="14">
        <f t="shared" si="34"/>
        <v>83131.839999999997</v>
      </c>
      <c r="Q113" s="14">
        <f t="shared" si="35"/>
        <v>83131.839999999997</v>
      </c>
      <c r="R113" s="14">
        <f t="shared" si="36"/>
        <v>83131.839999999997</v>
      </c>
      <c r="S113" s="14">
        <f t="shared" si="37"/>
        <v>83131.839999999997</v>
      </c>
      <c r="T113" s="14">
        <f t="shared" si="38"/>
        <v>83131.839999999997</v>
      </c>
      <c r="U113" s="14">
        <f t="shared" si="39"/>
        <v>83131.839999999997</v>
      </c>
      <c r="V113" s="74">
        <f t="shared" si="40"/>
        <v>997582.07999999973</v>
      </c>
      <c r="X113" s="48"/>
      <c r="AA113" s="17"/>
    </row>
    <row r="114" spans="1:27" ht="15.75" outlineLevel="2" x14ac:dyDescent="0.25">
      <c r="A114" s="44">
        <v>2</v>
      </c>
      <c r="B114" s="12" t="s">
        <v>69</v>
      </c>
      <c r="C114" s="78"/>
      <c r="D114" s="53">
        <v>207</v>
      </c>
      <c r="E114" s="13" t="s">
        <v>8</v>
      </c>
      <c r="F114" s="13" t="s">
        <v>274</v>
      </c>
      <c r="G114" s="52">
        <v>1230500</v>
      </c>
      <c r="H114" s="52">
        <v>102541.67</v>
      </c>
      <c r="I114" s="51">
        <v>0.38530320000000001</v>
      </c>
      <c r="J114" s="14">
        <f t="shared" si="41"/>
        <v>39509.629999999997</v>
      </c>
      <c r="K114" s="14">
        <f t="shared" si="29"/>
        <v>39509.629999999997</v>
      </c>
      <c r="L114" s="14">
        <f t="shared" si="30"/>
        <v>39509.629999999997</v>
      </c>
      <c r="M114" s="14">
        <f t="shared" si="31"/>
        <v>39509.629999999997</v>
      </c>
      <c r="N114" s="14">
        <f t="shared" si="32"/>
        <v>39509.629999999997</v>
      </c>
      <c r="O114" s="14">
        <f t="shared" si="33"/>
        <v>39509.629999999997</v>
      </c>
      <c r="P114" s="14">
        <f t="shared" si="34"/>
        <v>39509.629999999997</v>
      </c>
      <c r="Q114" s="14">
        <f t="shared" si="35"/>
        <v>39509.629999999997</v>
      </c>
      <c r="R114" s="14">
        <f t="shared" si="36"/>
        <v>39509.629999999997</v>
      </c>
      <c r="S114" s="14">
        <f t="shared" si="37"/>
        <v>39509.629999999997</v>
      </c>
      <c r="T114" s="14">
        <f t="shared" si="38"/>
        <v>39509.629999999997</v>
      </c>
      <c r="U114" s="14">
        <f t="shared" si="39"/>
        <v>39509.629999999997</v>
      </c>
      <c r="V114" s="74">
        <f t="shared" si="40"/>
        <v>474115.56</v>
      </c>
      <c r="X114" s="48"/>
      <c r="AA114" s="17"/>
    </row>
    <row r="115" spans="1:27" ht="15.75" outlineLevel="2" x14ac:dyDescent="0.25">
      <c r="A115" s="44">
        <v>3</v>
      </c>
      <c r="B115" s="12" t="s">
        <v>70</v>
      </c>
      <c r="C115" s="78"/>
      <c r="D115" s="53">
        <v>619</v>
      </c>
      <c r="E115" s="13" t="s">
        <v>8</v>
      </c>
      <c r="F115" s="13" t="s">
        <v>274</v>
      </c>
      <c r="G115" s="52">
        <v>1230500</v>
      </c>
      <c r="H115" s="52">
        <v>102541.67</v>
      </c>
      <c r="I115" s="51">
        <v>0.81071280000000001</v>
      </c>
      <c r="J115" s="14">
        <f t="shared" si="41"/>
        <v>83131.839999999997</v>
      </c>
      <c r="K115" s="14">
        <f t="shared" si="29"/>
        <v>83131.839999999997</v>
      </c>
      <c r="L115" s="14">
        <f t="shared" si="30"/>
        <v>83131.839999999997</v>
      </c>
      <c r="M115" s="14">
        <f t="shared" si="31"/>
        <v>83131.839999999997</v>
      </c>
      <c r="N115" s="14">
        <f t="shared" si="32"/>
        <v>83131.839999999997</v>
      </c>
      <c r="O115" s="14">
        <f t="shared" si="33"/>
        <v>83131.839999999997</v>
      </c>
      <c r="P115" s="14">
        <f t="shared" si="34"/>
        <v>83131.839999999997</v>
      </c>
      <c r="Q115" s="14">
        <f t="shared" si="35"/>
        <v>83131.839999999997</v>
      </c>
      <c r="R115" s="14">
        <f t="shared" si="36"/>
        <v>83131.839999999997</v>
      </c>
      <c r="S115" s="14">
        <f t="shared" si="37"/>
        <v>83131.839999999997</v>
      </c>
      <c r="T115" s="14">
        <f t="shared" si="38"/>
        <v>83131.839999999997</v>
      </c>
      <c r="U115" s="14">
        <f t="shared" si="39"/>
        <v>83131.839999999997</v>
      </c>
      <c r="V115" s="74">
        <f t="shared" si="40"/>
        <v>997582.07999999973</v>
      </c>
      <c r="X115" s="48"/>
      <c r="AA115" s="17"/>
    </row>
    <row r="116" spans="1:27" ht="15.75" outlineLevel="2" x14ac:dyDescent="0.25">
      <c r="A116" s="44">
        <v>4</v>
      </c>
      <c r="B116" s="12" t="s">
        <v>71</v>
      </c>
      <c r="C116" s="78"/>
      <c r="D116" s="53">
        <v>344</v>
      </c>
      <c r="E116" s="13" t="s">
        <v>8</v>
      </c>
      <c r="F116" s="13" t="s">
        <v>274</v>
      </c>
      <c r="G116" s="52">
        <v>1230500</v>
      </c>
      <c r="H116" s="52">
        <v>102541.67</v>
      </c>
      <c r="I116" s="51">
        <v>0.81071280000000001</v>
      </c>
      <c r="J116" s="14">
        <f t="shared" si="41"/>
        <v>83131.839999999997</v>
      </c>
      <c r="K116" s="14">
        <f t="shared" si="29"/>
        <v>83131.839999999997</v>
      </c>
      <c r="L116" s="14">
        <f t="shared" si="30"/>
        <v>83131.839999999997</v>
      </c>
      <c r="M116" s="14">
        <f t="shared" si="31"/>
        <v>83131.839999999997</v>
      </c>
      <c r="N116" s="14">
        <f t="shared" si="32"/>
        <v>83131.839999999997</v>
      </c>
      <c r="O116" s="14">
        <f t="shared" si="33"/>
        <v>83131.839999999997</v>
      </c>
      <c r="P116" s="14">
        <f t="shared" si="34"/>
        <v>83131.839999999997</v>
      </c>
      <c r="Q116" s="14">
        <f t="shared" si="35"/>
        <v>83131.839999999997</v>
      </c>
      <c r="R116" s="14">
        <f t="shared" si="36"/>
        <v>83131.839999999997</v>
      </c>
      <c r="S116" s="14">
        <f t="shared" si="37"/>
        <v>83131.839999999997</v>
      </c>
      <c r="T116" s="14">
        <f t="shared" si="38"/>
        <v>83131.839999999997</v>
      </c>
      <c r="U116" s="14">
        <f t="shared" si="39"/>
        <v>83131.839999999997</v>
      </c>
      <c r="V116" s="74">
        <f t="shared" si="40"/>
        <v>997582.07999999973</v>
      </c>
      <c r="X116" s="48"/>
      <c r="AA116" s="17"/>
    </row>
    <row r="117" spans="1:27" ht="15.75" outlineLevel="2" x14ac:dyDescent="0.25">
      <c r="A117" s="10">
        <v>5</v>
      </c>
      <c r="B117" s="12" t="s">
        <v>72</v>
      </c>
      <c r="C117" s="78"/>
      <c r="D117" s="53">
        <v>298</v>
      </c>
      <c r="E117" s="13" t="s">
        <v>8</v>
      </c>
      <c r="F117" s="13" t="s">
        <v>274</v>
      </c>
      <c r="G117" s="52">
        <v>1230500</v>
      </c>
      <c r="H117" s="52">
        <v>102541.67</v>
      </c>
      <c r="I117" s="51">
        <v>0.81071280000000001</v>
      </c>
      <c r="J117" s="14">
        <f t="shared" si="41"/>
        <v>83131.839999999997</v>
      </c>
      <c r="K117" s="14">
        <f t="shared" si="29"/>
        <v>83131.839999999997</v>
      </c>
      <c r="L117" s="14">
        <f t="shared" si="30"/>
        <v>83131.839999999997</v>
      </c>
      <c r="M117" s="14">
        <f t="shared" si="31"/>
        <v>83131.839999999997</v>
      </c>
      <c r="N117" s="14">
        <f t="shared" si="32"/>
        <v>83131.839999999997</v>
      </c>
      <c r="O117" s="14">
        <f t="shared" si="33"/>
        <v>83131.839999999997</v>
      </c>
      <c r="P117" s="14">
        <f t="shared" si="34"/>
        <v>83131.839999999997</v>
      </c>
      <c r="Q117" s="14">
        <f t="shared" si="35"/>
        <v>83131.839999999997</v>
      </c>
      <c r="R117" s="14">
        <f t="shared" si="36"/>
        <v>83131.839999999997</v>
      </c>
      <c r="S117" s="14">
        <f t="shared" si="37"/>
        <v>83131.839999999997</v>
      </c>
      <c r="T117" s="14">
        <f t="shared" si="38"/>
        <v>83131.839999999997</v>
      </c>
      <c r="U117" s="14">
        <f t="shared" si="39"/>
        <v>83131.839999999997</v>
      </c>
      <c r="V117" s="74">
        <f t="shared" si="40"/>
        <v>997582.07999999973</v>
      </c>
      <c r="X117" s="48"/>
      <c r="AA117" s="17"/>
    </row>
    <row r="118" spans="1:27" ht="15.75" outlineLevel="2" x14ac:dyDescent="0.25">
      <c r="A118" s="10">
        <v>6</v>
      </c>
      <c r="B118" s="12" t="s">
        <v>73</v>
      </c>
      <c r="C118" s="78"/>
      <c r="D118" s="53">
        <v>541</v>
      </c>
      <c r="E118" s="13" t="s">
        <v>8</v>
      </c>
      <c r="F118" s="13" t="s">
        <v>274</v>
      </c>
      <c r="G118" s="52">
        <v>1230500</v>
      </c>
      <c r="H118" s="52">
        <v>102541.67</v>
      </c>
      <c r="I118" s="51">
        <v>0.52710639999999997</v>
      </c>
      <c r="J118" s="14">
        <f t="shared" si="41"/>
        <v>54050.37</v>
      </c>
      <c r="K118" s="14">
        <f t="shared" si="29"/>
        <v>54050.37</v>
      </c>
      <c r="L118" s="14">
        <f t="shared" si="30"/>
        <v>54050.37</v>
      </c>
      <c r="M118" s="14">
        <f t="shared" si="31"/>
        <v>54050.37</v>
      </c>
      <c r="N118" s="14">
        <f t="shared" si="32"/>
        <v>54050.37</v>
      </c>
      <c r="O118" s="14">
        <f t="shared" si="33"/>
        <v>54050.37</v>
      </c>
      <c r="P118" s="14">
        <f t="shared" si="34"/>
        <v>54050.37</v>
      </c>
      <c r="Q118" s="14">
        <f t="shared" si="35"/>
        <v>54050.37</v>
      </c>
      <c r="R118" s="14">
        <f t="shared" si="36"/>
        <v>54050.37</v>
      </c>
      <c r="S118" s="14">
        <f t="shared" si="37"/>
        <v>54050.37</v>
      </c>
      <c r="T118" s="14">
        <f t="shared" si="38"/>
        <v>54050.37</v>
      </c>
      <c r="U118" s="14">
        <f t="shared" si="39"/>
        <v>54050.37</v>
      </c>
      <c r="V118" s="74">
        <f t="shared" si="40"/>
        <v>648604.44000000006</v>
      </c>
      <c r="X118" s="48"/>
      <c r="AA118" s="17"/>
    </row>
    <row r="119" spans="1:27" ht="15.75" outlineLevel="2" x14ac:dyDescent="0.25">
      <c r="A119" s="10">
        <v>7</v>
      </c>
      <c r="B119" s="12" t="s">
        <v>74</v>
      </c>
      <c r="C119" s="78"/>
      <c r="D119" s="53">
        <v>417</v>
      </c>
      <c r="E119" s="13" t="s">
        <v>8</v>
      </c>
      <c r="F119" s="13" t="s">
        <v>274</v>
      </c>
      <c r="G119" s="52">
        <v>1230500</v>
      </c>
      <c r="H119" s="52">
        <v>102541.67</v>
      </c>
      <c r="I119" s="51">
        <v>0.81071280000000001</v>
      </c>
      <c r="J119" s="14">
        <f t="shared" si="41"/>
        <v>83131.839999999997</v>
      </c>
      <c r="K119" s="14">
        <f t="shared" si="29"/>
        <v>83131.839999999997</v>
      </c>
      <c r="L119" s="14">
        <f t="shared" si="30"/>
        <v>83131.839999999997</v>
      </c>
      <c r="M119" s="14">
        <f t="shared" si="31"/>
        <v>83131.839999999997</v>
      </c>
      <c r="N119" s="14">
        <f t="shared" si="32"/>
        <v>83131.839999999997</v>
      </c>
      <c r="O119" s="14">
        <f t="shared" si="33"/>
        <v>83131.839999999997</v>
      </c>
      <c r="P119" s="14">
        <f t="shared" si="34"/>
        <v>83131.839999999997</v>
      </c>
      <c r="Q119" s="14">
        <f t="shared" si="35"/>
        <v>83131.839999999997</v>
      </c>
      <c r="R119" s="14">
        <f t="shared" si="36"/>
        <v>83131.839999999997</v>
      </c>
      <c r="S119" s="14">
        <f t="shared" si="37"/>
        <v>83131.839999999997</v>
      </c>
      <c r="T119" s="14">
        <f t="shared" si="38"/>
        <v>83131.839999999997</v>
      </c>
      <c r="U119" s="14">
        <f t="shared" si="39"/>
        <v>83131.839999999997</v>
      </c>
      <c r="V119" s="74">
        <f t="shared" si="40"/>
        <v>997582.07999999973</v>
      </c>
      <c r="X119" s="48"/>
      <c r="AA119" s="17"/>
    </row>
    <row r="120" spans="1:27" ht="15.75" outlineLevel="2" x14ac:dyDescent="0.25">
      <c r="A120" s="10">
        <v>8</v>
      </c>
      <c r="B120" s="12" t="s">
        <v>75</v>
      </c>
      <c r="C120" s="78"/>
      <c r="D120" s="53">
        <v>505</v>
      </c>
      <c r="E120" s="13" t="s">
        <v>8</v>
      </c>
      <c r="F120" s="13" t="s">
        <v>274</v>
      </c>
      <c r="G120" s="52">
        <v>1230500</v>
      </c>
      <c r="H120" s="52">
        <v>102541.67</v>
      </c>
      <c r="I120" s="51">
        <v>0.81071280000000001</v>
      </c>
      <c r="J120" s="14">
        <f t="shared" si="41"/>
        <v>83131.839999999997</v>
      </c>
      <c r="K120" s="14">
        <f t="shared" si="29"/>
        <v>83131.839999999997</v>
      </c>
      <c r="L120" s="14">
        <f t="shared" si="30"/>
        <v>83131.839999999997</v>
      </c>
      <c r="M120" s="14">
        <f t="shared" si="31"/>
        <v>83131.839999999997</v>
      </c>
      <c r="N120" s="14">
        <f t="shared" si="32"/>
        <v>83131.839999999997</v>
      </c>
      <c r="O120" s="14">
        <f t="shared" si="33"/>
        <v>83131.839999999997</v>
      </c>
      <c r="P120" s="14">
        <f t="shared" si="34"/>
        <v>83131.839999999997</v>
      </c>
      <c r="Q120" s="14">
        <f t="shared" si="35"/>
        <v>83131.839999999997</v>
      </c>
      <c r="R120" s="14">
        <f t="shared" si="36"/>
        <v>83131.839999999997</v>
      </c>
      <c r="S120" s="14">
        <f t="shared" si="37"/>
        <v>83131.839999999997</v>
      </c>
      <c r="T120" s="14">
        <f t="shared" si="38"/>
        <v>83131.839999999997</v>
      </c>
      <c r="U120" s="14">
        <f t="shared" si="39"/>
        <v>83131.839999999997</v>
      </c>
      <c r="V120" s="74">
        <f t="shared" si="40"/>
        <v>997582.07999999973</v>
      </c>
      <c r="X120" s="48"/>
      <c r="AA120" s="17"/>
    </row>
    <row r="121" spans="1:27" ht="15.75" outlineLevel="2" x14ac:dyDescent="0.25">
      <c r="A121" s="10">
        <v>9</v>
      </c>
      <c r="B121" s="12" t="s">
        <v>76</v>
      </c>
      <c r="C121" s="78"/>
      <c r="D121" s="53">
        <v>839</v>
      </c>
      <c r="E121" s="13" t="s">
        <v>8</v>
      </c>
      <c r="F121" s="13" t="s">
        <v>274</v>
      </c>
      <c r="G121" s="52">
        <v>1230500</v>
      </c>
      <c r="H121" s="52">
        <v>102541.67</v>
      </c>
      <c r="I121" s="51">
        <v>0.52710639999999997</v>
      </c>
      <c r="J121" s="14">
        <f t="shared" si="41"/>
        <v>54050.37</v>
      </c>
      <c r="K121" s="14">
        <f t="shared" si="29"/>
        <v>54050.37</v>
      </c>
      <c r="L121" s="14">
        <f t="shared" si="30"/>
        <v>54050.37</v>
      </c>
      <c r="M121" s="14">
        <f t="shared" si="31"/>
        <v>54050.37</v>
      </c>
      <c r="N121" s="14">
        <f t="shared" si="32"/>
        <v>54050.37</v>
      </c>
      <c r="O121" s="14">
        <f t="shared" si="33"/>
        <v>54050.37</v>
      </c>
      <c r="P121" s="14">
        <f t="shared" si="34"/>
        <v>54050.37</v>
      </c>
      <c r="Q121" s="14">
        <f t="shared" si="35"/>
        <v>54050.37</v>
      </c>
      <c r="R121" s="14">
        <f t="shared" si="36"/>
        <v>54050.37</v>
      </c>
      <c r="S121" s="14">
        <f t="shared" si="37"/>
        <v>54050.37</v>
      </c>
      <c r="T121" s="14">
        <f t="shared" si="38"/>
        <v>54050.37</v>
      </c>
      <c r="U121" s="14">
        <f t="shared" si="39"/>
        <v>54050.37</v>
      </c>
      <c r="V121" s="74">
        <f t="shared" si="40"/>
        <v>648604.44000000006</v>
      </c>
      <c r="X121" s="48"/>
      <c r="AA121" s="17"/>
    </row>
    <row r="122" spans="1:27" ht="15.75" outlineLevel="2" x14ac:dyDescent="0.25">
      <c r="A122" s="10">
        <v>10</v>
      </c>
      <c r="B122" s="12" t="s">
        <v>77</v>
      </c>
      <c r="C122" s="78"/>
      <c r="D122" s="53">
        <v>283</v>
      </c>
      <c r="E122" s="13" t="s">
        <v>8</v>
      </c>
      <c r="F122" s="13" t="s">
        <v>274</v>
      </c>
      <c r="G122" s="52">
        <v>1230500</v>
      </c>
      <c r="H122" s="52">
        <v>102541.67</v>
      </c>
      <c r="I122" s="51">
        <v>0.81071280000000001</v>
      </c>
      <c r="J122" s="14">
        <f t="shared" si="41"/>
        <v>83131.839999999997</v>
      </c>
      <c r="K122" s="14">
        <f t="shared" si="29"/>
        <v>83131.839999999997</v>
      </c>
      <c r="L122" s="14">
        <f t="shared" si="30"/>
        <v>83131.839999999997</v>
      </c>
      <c r="M122" s="14">
        <f t="shared" si="31"/>
        <v>83131.839999999997</v>
      </c>
      <c r="N122" s="14">
        <f t="shared" si="32"/>
        <v>83131.839999999997</v>
      </c>
      <c r="O122" s="14">
        <f t="shared" si="33"/>
        <v>83131.839999999997</v>
      </c>
      <c r="P122" s="14">
        <f t="shared" si="34"/>
        <v>83131.839999999997</v>
      </c>
      <c r="Q122" s="14">
        <f t="shared" si="35"/>
        <v>83131.839999999997</v>
      </c>
      <c r="R122" s="14">
        <f t="shared" si="36"/>
        <v>83131.839999999997</v>
      </c>
      <c r="S122" s="14">
        <f t="shared" si="37"/>
        <v>83131.839999999997</v>
      </c>
      <c r="T122" s="14">
        <f t="shared" si="38"/>
        <v>83131.839999999997</v>
      </c>
      <c r="U122" s="14">
        <f t="shared" si="39"/>
        <v>83131.839999999997</v>
      </c>
      <c r="V122" s="74">
        <f t="shared" si="40"/>
        <v>997582.07999999973</v>
      </c>
      <c r="X122" s="48"/>
      <c r="AA122" s="17"/>
    </row>
    <row r="123" spans="1:27" ht="15.75" outlineLevel="2" x14ac:dyDescent="0.25">
      <c r="A123" s="10">
        <v>11</v>
      </c>
      <c r="B123" s="12" t="s">
        <v>78</v>
      </c>
      <c r="C123" s="78"/>
      <c r="D123" s="53">
        <v>607</v>
      </c>
      <c r="E123" s="13" t="s">
        <v>8</v>
      </c>
      <c r="F123" s="13" t="s">
        <v>274</v>
      </c>
      <c r="G123" s="52">
        <v>1230500</v>
      </c>
      <c r="H123" s="52">
        <v>102541.67</v>
      </c>
      <c r="I123" s="51">
        <v>0.81071280000000001</v>
      </c>
      <c r="J123" s="14">
        <f t="shared" si="41"/>
        <v>83131.839999999997</v>
      </c>
      <c r="K123" s="14">
        <f t="shared" si="29"/>
        <v>83131.839999999997</v>
      </c>
      <c r="L123" s="14">
        <f t="shared" si="30"/>
        <v>83131.839999999997</v>
      </c>
      <c r="M123" s="14">
        <f t="shared" si="31"/>
        <v>83131.839999999997</v>
      </c>
      <c r="N123" s="14">
        <f t="shared" si="32"/>
        <v>83131.839999999997</v>
      </c>
      <c r="O123" s="14">
        <f t="shared" si="33"/>
        <v>83131.839999999997</v>
      </c>
      <c r="P123" s="14">
        <f t="shared" si="34"/>
        <v>83131.839999999997</v>
      </c>
      <c r="Q123" s="14">
        <f t="shared" si="35"/>
        <v>83131.839999999997</v>
      </c>
      <c r="R123" s="14">
        <f t="shared" si="36"/>
        <v>83131.839999999997</v>
      </c>
      <c r="S123" s="14">
        <f t="shared" si="37"/>
        <v>83131.839999999997</v>
      </c>
      <c r="T123" s="14">
        <f t="shared" si="38"/>
        <v>83131.839999999997</v>
      </c>
      <c r="U123" s="14">
        <f t="shared" si="39"/>
        <v>83131.839999999997</v>
      </c>
      <c r="V123" s="74">
        <f t="shared" si="40"/>
        <v>997582.07999999973</v>
      </c>
      <c r="X123" s="48"/>
      <c r="AA123" s="17"/>
    </row>
    <row r="124" spans="1:27" ht="15.75" outlineLevel="2" x14ac:dyDescent="0.25">
      <c r="A124" s="46">
        <v>12</v>
      </c>
      <c r="B124" s="47" t="s">
        <v>80</v>
      </c>
      <c r="C124" s="80"/>
      <c r="D124" s="62">
        <v>618</v>
      </c>
      <c r="E124" s="16" t="s">
        <v>8</v>
      </c>
      <c r="F124" s="13" t="s">
        <v>274</v>
      </c>
      <c r="G124" s="52">
        <v>1230500</v>
      </c>
      <c r="H124" s="52">
        <v>102541.67</v>
      </c>
      <c r="I124" s="51">
        <v>0.81071280000000001</v>
      </c>
      <c r="J124" s="14">
        <f t="shared" si="41"/>
        <v>83131.839999999997</v>
      </c>
      <c r="K124" s="14">
        <f t="shared" si="29"/>
        <v>83131.839999999997</v>
      </c>
      <c r="L124" s="14">
        <f t="shared" si="30"/>
        <v>83131.839999999997</v>
      </c>
      <c r="M124" s="14">
        <f t="shared" si="31"/>
        <v>83131.839999999997</v>
      </c>
      <c r="N124" s="14">
        <f t="shared" si="32"/>
        <v>83131.839999999997</v>
      </c>
      <c r="O124" s="14">
        <f t="shared" si="33"/>
        <v>83131.839999999997</v>
      </c>
      <c r="P124" s="14">
        <f t="shared" si="34"/>
        <v>83131.839999999997</v>
      </c>
      <c r="Q124" s="14">
        <f t="shared" si="35"/>
        <v>83131.839999999997</v>
      </c>
      <c r="R124" s="14">
        <f t="shared" si="36"/>
        <v>83131.839999999997</v>
      </c>
      <c r="S124" s="14">
        <f t="shared" si="37"/>
        <v>83131.839999999997</v>
      </c>
      <c r="T124" s="14">
        <f t="shared" si="38"/>
        <v>83131.839999999997</v>
      </c>
      <c r="U124" s="14">
        <f t="shared" si="39"/>
        <v>83131.839999999997</v>
      </c>
      <c r="V124" s="74">
        <f t="shared" si="40"/>
        <v>997582.07999999973</v>
      </c>
      <c r="X124" s="48"/>
      <c r="AA124" s="17"/>
    </row>
    <row r="125" spans="1:27" ht="15.75" outlineLevel="2" x14ac:dyDescent="0.25">
      <c r="A125" s="10">
        <v>13</v>
      </c>
      <c r="B125" s="12" t="s">
        <v>217</v>
      </c>
      <c r="C125" s="78"/>
      <c r="D125" s="53">
        <v>624</v>
      </c>
      <c r="E125" s="13" t="s">
        <v>8</v>
      </c>
      <c r="F125" s="13" t="s">
        <v>274</v>
      </c>
      <c r="G125" s="52">
        <v>1230500</v>
      </c>
      <c r="H125" s="52">
        <v>102541.67</v>
      </c>
      <c r="I125" s="51">
        <v>0.52710639999999997</v>
      </c>
      <c r="J125" s="14">
        <f t="shared" si="41"/>
        <v>54050.37</v>
      </c>
      <c r="K125" s="14">
        <f t="shared" ref="K125:K186" si="53">J125</f>
        <v>54050.37</v>
      </c>
      <c r="L125" s="14">
        <f t="shared" ref="L125:L186" si="54">J125</f>
        <v>54050.37</v>
      </c>
      <c r="M125" s="14">
        <f t="shared" ref="M125:M186" si="55">J125</f>
        <v>54050.37</v>
      </c>
      <c r="N125" s="14">
        <f t="shared" ref="N125:N186" si="56">J125</f>
        <v>54050.37</v>
      </c>
      <c r="O125" s="14">
        <f t="shared" ref="O125:O186" si="57">J125</f>
        <v>54050.37</v>
      </c>
      <c r="P125" s="14">
        <f t="shared" ref="P125:P186" si="58">J125</f>
        <v>54050.37</v>
      </c>
      <c r="Q125" s="14">
        <f t="shared" ref="Q125:Q186" si="59">J125</f>
        <v>54050.37</v>
      </c>
      <c r="R125" s="14">
        <f t="shared" ref="R125:R186" si="60">J125</f>
        <v>54050.37</v>
      </c>
      <c r="S125" s="14">
        <f t="shared" ref="S125:S186" si="61">J125</f>
        <v>54050.37</v>
      </c>
      <c r="T125" s="14">
        <f t="shared" ref="T125:T186" si="62">J125</f>
        <v>54050.37</v>
      </c>
      <c r="U125" s="14">
        <f t="shared" ref="U125:U186" si="63">J125</f>
        <v>54050.37</v>
      </c>
      <c r="V125" s="74">
        <f t="shared" ref="V125:V186" si="64">J125+K125+L125+M125+N125+O125+P125+Q125+R125+S125+T125+U125</f>
        <v>648604.44000000006</v>
      </c>
      <c r="X125" s="48"/>
      <c r="AA125" s="17"/>
    </row>
    <row r="126" spans="1:27" ht="15.75" outlineLevel="2" x14ac:dyDescent="0.25">
      <c r="A126" s="10">
        <v>14</v>
      </c>
      <c r="B126" s="12" t="s">
        <v>218</v>
      </c>
      <c r="C126" s="78"/>
      <c r="D126" s="53">
        <v>348</v>
      </c>
      <c r="E126" s="13" t="s">
        <v>8</v>
      </c>
      <c r="F126" s="13" t="s">
        <v>274</v>
      </c>
      <c r="G126" s="52">
        <v>1230500</v>
      </c>
      <c r="H126" s="52">
        <v>102541.67</v>
      </c>
      <c r="I126" s="51">
        <v>0.52710639999999997</v>
      </c>
      <c r="J126" s="14">
        <f t="shared" si="41"/>
        <v>54050.37</v>
      </c>
      <c r="K126" s="14">
        <f t="shared" si="53"/>
        <v>54050.37</v>
      </c>
      <c r="L126" s="14">
        <f t="shared" si="54"/>
        <v>54050.37</v>
      </c>
      <c r="M126" s="14">
        <f t="shared" si="55"/>
        <v>54050.37</v>
      </c>
      <c r="N126" s="14">
        <f t="shared" si="56"/>
        <v>54050.37</v>
      </c>
      <c r="O126" s="14">
        <f t="shared" si="57"/>
        <v>54050.37</v>
      </c>
      <c r="P126" s="14">
        <f t="shared" si="58"/>
        <v>54050.37</v>
      </c>
      <c r="Q126" s="14">
        <f t="shared" si="59"/>
        <v>54050.37</v>
      </c>
      <c r="R126" s="14">
        <f t="shared" si="60"/>
        <v>54050.37</v>
      </c>
      <c r="S126" s="14">
        <f t="shared" si="61"/>
        <v>54050.37</v>
      </c>
      <c r="T126" s="14">
        <f t="shared" si="62"/>
        <v>54050.37</v>
      </c>
      <c r="U126" s="14">
        <f t="shared" si="63"/>
        <v>54050.37</v>
      </c>
      <c r="V126" s="74">
        <f t="shared" si="64"/>
        <v>648604.44000000006</v>
      </c>
      <c r="X126" s="48"/>
      <c r="AA126" s="17"/>
    </row>
    <row r="127" spans="1:27" ht="15.75" outlineLevel="2" x14ac:dyDescent="0.25">
      <c r="A127" s="10">
        <v>15</v>
      </c>
      <c r="B127" s="12" t="s">
        <v>219</v>
      </c>
      <c r="C127" s="78"/>
      <c r="D127" s="53">
        <v>217</v>
      </c>
      <c r="E127" s="13" t="s">
        <v>8</v>
      </c>
      <c r="F127" s="13" t="s">
        <v>274</v>
      </c>
      <c r="G127" s="52">
        <v>1230500</v>
      </c>
      <c r="H127" s="52">
        <v>102541.67</v>
      </c>
      <c r="I127" s="51">
        <v>0.52710639999999997</v>
      </c>
      <c r="J127" s="14">
        <f t="shared" si="41"/>
        <v>54050.37</v>
      </c>
      <c r="K127" s="14">
        <f t="shared" si="53"/>
        <v>54050.37</v>
      </c>
      <c r="L127" s="14">
        <f t="shared" si="54"/>
        <v>54050.37</v>
      </c>
      <c r="M127" s="14">
        <f t="shared" si="55"/>
        <v>54050.37</v>
      </c>
      <c r="N127" s="14">
        <f t="shared" si="56"/>
        <v>54050.37</v>
      </c>
      <c r="O127" s="14">
        <f t="shared" si="57"/>
        <v>54050.37</v>
      </c>
      <c r="P127" s="14">
        <f t="shared" si="58"/>
        <v>54050.37</v>
      </c>
      <c r="Q127" s="14">
        <f t="shared" si="59"/>
        <v>54050.37</v>
      </c>
      <c r="R127" s="14">
        <f t="shared" si="60"/>
        <v>54050.37</v>
      </c>
      <c r="S127" s="14">
        <f t="shared" si="61"/>
        <v>54050.37</v>
      </c>
      <c r="T127" s="14">
        <f t="shared" si="62"/>
        <v>54050.37</v>
      </c>
      <c r="U127" s="14">
        <f t="shared" si="63"/>
        <v>54050.37</v>
      </c>
      <c r="V127" s="74">
        <f t="shared" si="64"/>
        <v>648604.44000000006</v>
      </c>
      <c r="X127" s="48"/>
      <c r="AA127" s="17"/>
    </row>
    <row r="128" spans="1:27" ht="15.75" outlineLevel="2" x14ac:dyDescent="0.25">
      <c r="A128" s="10">
        <v>16</v>
      </c>
      <c r="B128" s="12" t="s">
        <v>220</v>
      </c>
      <c r="C128" s="78"/>
      <c r="D128" s="53">
        <v>332</v>
      </c>
      <c r="E128" s="13" t="s">
        <v>8</v>
      </c>
      <c r="F128" s="13" t="s">
        <v>274</v>
      </c>
      <c r="G128" s="52">
        <v>1230500</v>
      </c>
      <c r="H128" s="52">
        <v>102541.67</v>
      </c>
      <c r="I128" s="51">
        <v>0.52710639999999997</v>
      </c>
      <c r="J128" s="14">
        <f t="shared" si="41"/>
        <v>54050.37</v>
      </c>
      <c r="K128" s="14">
        <f t="shared" si="53"/>
        <v>54050.37</v>
      </c>
      <c r="L128" s="14">
        <f t="shared" si="54"/>
        <v>54050.37</v>
      </c>
      <c r="M128" s="14">
        <f t="shared" si="55"/>
        <v>54050.37</v>
      </c>
      <c r="N128" s="14">
        <f t="shared" si="56"/>
        <v>54050.37</v>
      </c>
      <c r="O128" s="14">
        <f t="shared" si="57"/>
        <v>54050.37</v>
      </c>
      <c r="P128" s="14">
        <f t="shared" si="58"/>
        <v>54050.37</v>
      </c>
      <c r="Q128" s="14">
        <f t="shared" si="59"/>
        <v>54050.37</v>
      </c>
      <c r="R128" s="14">
        <f t="shared" si="60"/>
        <v>54050.37</v>
      </c>
      <c r="S128" s="14">
        <f t="shared" si="61"/>
        <v>54050.37</v>
      </c>
      <c r="T128" s="14">
        <f t="shared" si="62"/>
        <v>54050.37</v>
      </c>
      <c r="U128" s="14">
        <f t="shared" si="63"/>
        <v>54050.37</v>
      </c>
      <c r="V128" s="74">
        <f t="shared" si="64"/>
        <v>648604.44000000006</v>
      </c>
      <c r="X128" s="48"/>
      <c r="AA128" s="17"/>
    </row>
    <row r="129" spans="1:27" ht="15.75" outlineLevel="2" x14ac:dyDescent="0.25">
      <c r="A129" s="10">
        <v>17</v>
      </c>
      <c r="B129" s="12" t="s">
        <v>221</v>
      </c>
      <c r="C129" s="78"/>
      <c r="D129" s="53">
        <v>180</v>
      </c>
      <c r="E129" s="13" t="s">
        <v>8</v>
      </c>
      <c r="F129" s="13" t="s">
        <v>274</v>
      </c>
      <c r="G129" s="52">
        <v>1230500</v>
      </c>
      <c r="H129" s="52">
        <v>102541.67</v>
      </c>
      <c r="I129" s="51">
        <v>0.52710639999999997</v>
      </c>
      <c r="J129" s="14">
        <f t="shared" si="41"/>
        <v>54050.37</v>
      </c>
      <c r="K129" s="14">
        <f t="shared" si="53"/>
        <v>54050.37</v>
      </c>
      <c r="L129" s="14">
        <f t="shared" si="54"/>
        <v>54050.37</v>
      </c>
      <c r="M129" s="14">
        <f t="shared" si="55"/>
        <v>54050.37</v>
      </c>
      <c r="N129" s="14">
        <f t="shared" si="56"/>
        <v>54050.37</v>
      </c>
      <c r="O129" s="14">
        <f t="shared" si="57"/>
        <v>54050.37</v>
      </c>
      <c r="P129" s="14">
        <f t="shared" si="58"/>
        <v>54050.37</v>
      </c>
      <c r="Q129" s="14">
        <f t="shared" si="59"/>
        <v>54050.37</v>
      </c>
      <c r="R129" s="14">
        <f t="shared" si="60"/>
        <v>54050.37</v>
      </c>
      <c r="S129" s="14">
        <f t="shared" si="61"/>
        <v>54050.37</v>
      </c>
      <c r="T129" s="14">
        <f t="shared" si="62"/>
        <v>54050.37</v>
      </c>
      <c r="U129" s="14">
        <f t="shared" si="63"/>
        <v>54050.37</v>
      </c>
      <c r="V129" s="74">
        <f t="shared" si="64"/>
        <v>648604.44000000006</v>
      </c>
      <c r="X129" s="48"/>
      <c r="AA129" s="17"/>
    </row>
    <row r="130" spans="1:27" ht="15.75" outlineLevel="2" x14ac:dyDescent="0.25">
      <c r="A130" s="43">
        <v>18</v>
      </c>
      <c r="B130" s="24" t="s">
        <v>82</v>
      </c>
      <c r="C130" s="78"/>
      <c r="D130" s="53">
        <v>776</v>
      </c>
      <c r="E130" s="13" t="s">
        <v>8</v>
      </c>
      <c r="F130" s="13" t="s">
        <v>274</v>
      </c>
      <c r="G130" s="52">
        <v>1230500</v>
      </c>
      <c r="H130" s="52">
        <v>102541.67</v>
      </c>
      <c r="I130" s="51">
        <v>0.81071280000000001</v>
      </c>
      <c r="J130" s="14">
        <f t="shared" si="41"/>
        <v>83131.839999999997</v>
      </c>
      <c r="K130" s="14">
        <f t="shared" si="53"/>
        <v>83131.839999999997</v>
      </c>
      <c r="L130" s="14">
        <f t="shared" si="54"/>
        <v>83131.839999999997</v>
      </c>
      <c r="M130" s="14">
        <f t="shared" si="55"/>
        <v>83131.839999999997</v>
      </c>
      <c r="N130" s="14">
        <f t="shared" si="56"/>
        <v>83131.839999999997</v>
      </c>
      <c r="O130" s="14">
        <f t="shared" si="57"/>
        <v>83131.839999999997</v>
      </c>
      <c r="P130" s="14">
        <f t="shared" si="58"/>
        <v>83131.839999999997</v>
      </c>
      <c r="Q130" s="14">
        <f t="shared" si="59"/>
        <v>83131.839999999997</v>
      </c>
      <c r="R130" s="14">
        <f t="shared" si="60"/>
        <v>83131.839999999997</v>
      </c>
      <c r="S130" s="14">
        <f t="shared" si="61"/>
        <v>83131.839999999997</v>
      </c>
      <c r="T130" s="14">
        <f t="shared" si="62"/>
        <v>83131.839999999997</v>
      </c>
      <c r="U130" s="14">
        <f t="shared" si="63"/>
        <v>83131.839999999997</v>
      </c>
      <c r="V130" s="74">
        <f t="shared" si="64"/>
        <v>997582.07999999973</v>
      </c>
      <c r="X130" s="48"/>
      <c r="AA130" s="17"/>
    </row>
    <row r="131" spans="1:27" ht="18.75" outlineLevel="1" x14ac:dyDescent="0.25">
      <c r="A131" s="19"/>
      <c r="B131" s="21" t="s">
        <v>21</v>
      </c>
      <c r="C131" s="23">
        <v>3</v>
      </c>
      <c r="D131" s="69">
        <f t="shared" ref="D131" si="65">SUM(D132:D134)</f>
        <v>3525</v>
      </c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76">
        <f t="shared" ref="V131" si="66">SUM(V132:V134)</f>
        <v>5287463.7600000007</v>
      </c>
    </row>
    <row r="132" spans="1:27" ht="15.75" outlineLevel="2" x14ac:dyDescent="0.25">
      <c r="A132" s="19">
        <v>19</v>
      </c>
      <c r="B132" s="12" t="s">
        <v>83</v>
      </c>
      <c r="C132" s="78"/>
      <c r="D132" s="41">
        <v>1092</v>
      </c>
      <c r="E132" s="13" t="s">
        <v>8</v>
      </c>
      <c r="F132" s="13" t="s">
        <v>287</v>
      </c>
      <c r="G132" s="66">
        <v>2460900</v>
      </c>
      <c r="H132" s="66">
        <v>205075</v>
      </c>
      <c r="I132" s="51">
        <v>0.81073580000000001</v>
      </c>
      <c r="J132" s="14">
        <f t="shared" si="41"/>
        <v>166261.64000000001</v>
      </c>
      <c r="K132" s="14">
        <f t="shared" si="53"/>
        <v>166261.64000000001</v>
      </c>
      <c r="L132" s="14">
        <f t="shared" si="54"/>
        <v>166261.64000000001</v>
      </c>
      <c r="M132" s="14">
        <f t="shared" si="55"/>
        <v>166261.64000000001</v>
      </c>
      <c r="N132" s="14">
        <f t="shared" si="56"/>
        <v>166261.64000000001</v>
      </c>
      <c r="O132" s="14">
        <f t="shared" si="57"/>
        <v>166261.64000000001</v>
      </c>
      <c r="P132" s="14">
        <f t="shared" si="58"/>
        <v>166261.64000000001</v>
      </c>
      <c r="Q132" s="14">
        <f t="shared" si="59"/>
        <v>166261.64000000001</v>
      </c>
      <c r="R132" s="14">
        <f t="shared" si="60"/>
        <v>166261.64000000001</v>
      </c>
      <c r="S132" s="14">
        <f t="shared" si="61"/>
        <v>166261.64000000001</v>
      </c>
      <c r="T132" s="14">
        <f t="shared" si="62"/>
        <v>166261.64000000001</v>
      </c>
      <c r="U132" s="14">
        <f t="shared" si="63"/>
        <v>166261.64000000001</v>
      </c>
      <c r="V132" s="74">
        <f t="shared" si="64"/>
        <v>1995139.6800000006</v>
      </c>
    </row>
    <row r="133" spans="1:27" ht="15.75" outlineLevel="2" x14ac:dyDescent="0.25">
      <c r="A133" s="19">
        <v>20</v>
      </c>
      <c r="B133" s="12" t="s">
        <v>79</v>
      </c>
      <c r="C133" s="78"/>
      <c r="D133" s="41">
        <v>1388</v>
      </c>
      <c r="E133" s="13" t="s">
        <v>8</v>
      </c>
      <c r="F133" s="13" t="s">
        <v>287</v>
      </c>
      <c r="G133" s="66">
        <v>2460900</v>
      </c>
      <c r="H133" s="66">
        <v>205075</v>
      </c>
      <c r="I133" s="51">
        <v>0.81073580000000001</v>
      </c>
      <c r="J133" s="14">
        <f t="shared" si="41"/>
        <v>166261.64000000001</v>
      </c>
      <c r="K133" s="14">
        <f t="shared" si="53"/>
        <v>166261.64000000001</v>
      </c>
      <c r="L133" s="14">
        <f t="shared" si="54"/>
        <v>166261.64000000001</v>
      </c>
      <c r="M133" s="14">
        <f t="shared" si="55"/>
        <v>166261.64000000001</v>
      </c>
      <c r="N133" s="14">
        <f t="shared" si="56"/>
        <v>166261.64000000001</v>
      </c>
      <c r="O133" s="14">
        <f t="shared" si="57"/>
        <v>166261.64000000001</v>
      </c>
      <c r="P133" s="14">
        <f t="shared" si="58"/>
        <v>166261.64000000001</v>
      </c>
      <c r="Q133" s="14">
        <f t="shared" si="59"/>
        <v>166261.64000000001</v>
      </c>
      <c r="R133" s="14">
        <f t="shared" si="60"/>
        <v>166261.64000000001</v>
      </c>
      <c r="S133" s="14">
        <f t="shared" si="61"/>
        <v>166261.64000000001</v>
      </c>
      <c r="T133" s="14">
        <f t="shared" si="62"/>
        <v>166261.64000000001</v>
      </c>
      <c r="U133" s="14">
        <f t="shared" si="63"/>
        <v>166261.64000000001</v>
      </c>
      <c r="V133" s="74">
        <f t="shared" si="64"/>
        <v>1995139.6800000006</v>
      </c>
    </row>
    <row r="134" spans="1:27" ht="15.75" outlineLevel="2" x14ac:dyDescent="0.25">
      <c r="A134" s="19">
        <v>21</v>
      </c>
      <c r="B134" s="12" t="s">
        <v>81</v>
      </c>
      <c r="C134" s="78"/>
      <c r="D134" s="41">
        <v>1045</v>
      </c>
      <c r="E134" s="13" t="s">
        <v>8</v>
      </c>
      <c r="F134" s="13" t="s">
        <v>287</v>
      </c>
      <c r="G134" s="66">
        <v>2460900</v>
      </c>
      <c r="H134" s="66">
        <v>205075</v>
      </c>
      <c r="I134" s="51">
        <v>0.52711790000000003</v>
      </c>
      <c r="J134" s="14">
        <f t="shared" si="41"/>
        <v>108098.7</v>
      </c>
      <c r="K134" s="14">
        <f t="shared" si="53"/>
        <v>108098.7</v>
      </c>
      <c r="L134" s="14">
        <f t="shared" si="54"/>
        <v>108098.7</v>
      </c>
      <c r="M134" s="14">
        <f t="shared" si="55"/>
        <v>108098.7</v>
      </c>
      <c r="N134" s="14">
        <f t="shared" si="56"/>
        <v>108098.7</v>
      </c>
      <c r="O134" s="14">
        <f t="shared" si="57"/>
        <v>108098.7</v>
      </c>
      <c r="P134" s="14">
        <f t="shared" si="58"/>
        <v>108098.7</v>
      </c>
      <c r="Q134" s="14">
        <f t="shared" si="59"/>
        <v>108098.7</v>
      </c>
      <c r="R134" s="14">
        <f t="shared" si="60"/>
        <v>108098.7</v>
      </c>
      <c r="S134" s="14">
        <f t="shared" si="61"/>
        <v>108098.7</v>
      </c>
      <c r="T134" s="14">
        <f t="shared" si="62"/>
        <v>108098.7</v>
      </c>
      <c r="U134" s="14">
        <f t="shared" si="63"/>
        <v>108098.7</v>
      </c>
      <c r="V134" s="74">
        <f t="shared" si="64"/>
        <v>1297184.3999999997</v>
      </c>
    </row>
    <row r="135" spans="1:27" ht="18.75" outlineLevel="1" x14ac:dyDescent="0.25">
      <c r="A135" s="19"/>
      <c r="B135" s="21" t="s">
        <v>56</v>
      </c>
      <c r="C135" s="23">
        <v>1</v>
      </c>
      <c r="D135" s="23">
        <f t="shared" ref="D135" si="67">D136</f>
        <v>1705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76">
        <f t="shared" ref="V135" si="68">V136</f>
        <v>1754811.8400000005</v>
      </c>
    </row>
    <row r="136" spans="1:27" ht="15.75" outlineLevel="1" x14ac:dyDescent="0.25">
      <c r="A136" s="43">
        <v>22</v>
      </c>
      <c r="B136" s="24" t="s">
        <v>269</v>
      </c>
      <c r="C136" s="23"/>
      <c r="D136" s="42">
        <v>1705</v>
      </c>
      <c r="E136" s="22" t="s">
        <v>8</v>
      </c>
      <c r="F136" s="13" t="s">
        <v>292</v>
      </c>
      <c r="G136" s="66">
        <v>2907100</v>
      </c>
      <c r="H136" s="66">
        <v>242258.33</v>
      </c>
      <c r="I136" s="51">
        <v>0.60362970000000005</v>
      </c>
      <c r="J136" s="14">
        <f t="shared" si="41"/>
        <v>146234.32</v>
      </c>
      <c r="K136" s="14">
        <f t="shared" si="53"/>
        <v>146234.32</v>
      </c>
      <c r="L136" s="14">
        <f t="shared" si="54"/>
        <v>146234.32</v>
      </c>
      <c r="M136" s="14">
        <f t="shared" si="55"/>
        <v>146234.32</v>
      </c>
      <c r="N136" s="14">
        <f t="shared" si="56"/>
        <v>146234.32</v>
      </c>
      <c r="O136" s="14">
        <f t="shared" si="57"/>
        <v>146234.32</v>
      </c>
      <c r="P136" s="14">
        <f t="shared" si="58"/>
        <v>146234.32</v>
      </c>
      <c r="Q136" s="14">
        <f t="shared" si="59"/>
        <v>146234.32</v>
      </c>
      <c r="R136" s="14">
        <f t="shared" si="60"/>
        <v>146234.32</v>
      </c>
      <c r="S136" s="14">
        <f t="shared" si="61"/>
        <v>146234.32</v>
      </c>
      <c r="T136" s="14">
        <f t="shared" si="62"/>
        <v>146234.32</v>
      </c>
      <c r="U136" s="14">
        <f t="shared" si="63"/>
        <v>146234.32</v>
      </c>
      <c r="V136" s="74">
        <f t="shared" si="64"/>
        <v>1754811.8400000005</v>
      </c>
    </row>
    <row r="137" spans="1:27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" si="69">D138</f>
        <v>5227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73">
        <f t="shared" ref="V137" si="70">V138</f>
        <v>10100958.599999998</v>
      </c>
    </row>
    <row r="138" spans="1:27" ht="18.75" outlineLevel="1" x14ac:dyDescent="0.25">
      <c r="A138" s="10"/>
      <c r="B138" s="21" t="s">
        <v>6</v>
      </c>
      <c r="C138" s="23">
        <v>11</v>
      </c>
      <c r="D138" s="69">
        <f t="shared" ref="D138" si="71">SUM(D139:D149)</f>
        <v>5227</v>
      </c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76">
        <f t="shared" ref="V138" si="72">SUM(V139:V149)</f>
        <v>10100958.599999998</v>
      </c>
    </row>
    <row r="139" spans="1:27" ht="15.75" outlineLevel="2" x14ac:dyDescent="0.25">
      <c r="A139" s="10">
        <v>1</v>
      </c>
      <c r="B139" s="12" t="s">
        <v>85</v>
      </c>
      <c r="C139" s="78"/>
      <c r="D139" s="41">
        <v>390</v>
      </c>
      <c r="E139" s="13" t="s">
        <v>8</v>
      </c>
      <c r="F139" s="13" t="s">
        <v>274</v>
      </c>
      <c r="G139" s="52">
        <v>1230500</v>
      </c>
      <c r="H139" s="52">
        <v>102541.67</v>
      </c>
      <c r="I139" s="51">
        <v>0.66890950000000005</v>
      </c>
      <c r="J139" s="14">
        <f t="shared" si="41"/>
        <v>68591.100000000006</v>
      </c>
      <c r="K139" s="14">
        <f t="shared" si="53"/>
        <v>68591.100000000006</v>
      </c>
      <c r="L139" s="14">
        <f t="shared" si="54"/>
        <v>68591.100000000006</v>
      </c>
      <c r="M139" s="14">
        <f t="shared" si="55"/>
        <v>68591.100000000006</v>
      </c>
      <c r="N139" s="14">
        <f t="shared" si="56"/>
        <v>68591.100000000006</v>
      </c>
      <c r="O139" s="14">
        <f t="shared" si="57"/>
        <v>68591.100000000006</v>
      </c>
      <c r="P139" s="14">
        <f t="shared" si="58"/>
        <v>68591.100000000006</v>
      </c>
      <c r="Q139" s="14">
        <f t="shared" si="59"/>
        <v>68591.100000000006</v>
      </c>
      <c r="R139" s="14">
        <f t="shared" si="60"/>
        <v>68591.100000000006</v>
      </c>
      <c r="S139" s="14">
        <f t="shared" si="61"/>
        <v>68591.100000000006</v>
      </c>
      <c r="T139" s="14">
        <f t="shared" si="62"/>
        <v>68591.100000000006</v>
      </c>
      <c r="U139" s="14">
        <f t="shared" si="63"/>
        <v>68591.100000000006</v>
      </c>
      <c r="V139" s="74">
        <f t="shared" si="64"/>
        <v>823093.19999999984</v>
      </c>
    </row>
    <row r="140" spans="1:27" ht="15.75" outlineLevel="2" x14ac:dyDescent="0.25">
      <c r="A140" s="10">
        <v>2</v>
      </c>
      <c r="B140" s="12" t="s">
        <v>86</v>
      </c>
      <c r="C140" s="78"/>
      <c r="D140" s="41">
        <v>593</v>
      </c>
      <c r="E140" s="13" t="s">
        <v>8</v>
      </c>
      <c r="F140" s="13" t="s">
        <v>274</v>
      </c>
      <c r="G140" s="52">
        <v>1230500</v>
      </c>
      <c r="H140" s="52">
        <v>102541.67</v>
      </c>
      <c r="I140" s="51">
        <v>0.66890950000000005</v>
      </c>
      <c r="J140" s="14">
        <f t="shared" ref="J140:J203" si="73">ROUND(H140*I140,2)</f>
        <v>68591.100000000006</v>
      </c>
      <c r="K140" s="14">
        <f t="shared" si="53"/>
        <v>68591.100000000006</v>
      </c>
      <c r="L140" s="14">
        <f t="shared" si="54"/>
        <v>68591.100000000006</v>
      </c>
      <c r="M140" s="14">
        <f t="shared" si="55"/>
        <v>68591.100000000006</v>
      </c>
      <c r="N140" s="14">
        <f t="shared" si="56"/>
        <v>68591.100000000006</v>
      </c>
      <c r="O140" s="14">
        <f t="shared" si="57"/>
        <v>68591.100000000006</v>
      </c>
      <c r="P140" s="14">
        <f t="shared" si="58"/>
        <v>68591.100000000006</v>
      </c>
      <c r="Q140" s="14">
        <f t="shared" si="59"/>
        <v>68591.100000000006</v>
      </c>
      <c r="R140" s="14">
        <f t="shared" si="60"/>
        <v>68591.100000000006</v>
      </c>
      <c r="S140" s="14">
        <f t="shared" si="61"/>
        <v>68591.100000000006</v>
      </c>
      <c r="T140" s="14">
        <f t="shared" si="62"/>
        <v>68591.100000000006</v>
      </c>
      <c r="U140" s="14">
        <f t="shared" si="63"/>
        <v>68591.100000000006</v>
      </c>
      <c r="V140" s="74">
        <f t="shared" si="64"/>
        <v>823093.19999999984</v>
      </c>
    </row>
    <row r="141" spans="1:27" ht="15.75" outlineLevel="2" x14ac:dyDescent="0.25">
      <c r="A141" s="10">
        <v>3</v>
      </c>
      <c r="B141" s="12" t="s">
        <v>87</v>
      </c>
      <c r="C141" s="78"/>
      <c r="D141" s="41">
        <v>261</v>
      </c>
      <c r="E141" s="13" t="s">
        <v>8</v>
      </c>
      <c r="F141" s="13" t="s">
        <v>274</v>
      </c>
      <c r="G141" s="52">
        <v>1230500</v>
      </c>
      <c r="H141" s="52">
        <v>102541.67</v>
      </c>
      <c r="I141" s="51">
        <v>0.81071280000000001</v>
      </c>
      <c r="J141" s="14">
        <f t="shared" si="73"/>
        <v>83131.839999999997</v>
      </c>
      <c r="K141" s="14">
        <f t="shared" si="53"/>
        <v>83131.839999999997</v>
      </c>
      <c r="L141" s="14">
        <f t="shared" si="54"/>
        <v>83131.839999999997</v>
      </c>
      <c r="M141" s="14">
        <f t="shared" si="55"/>
        <v>83131.839999999997</v>
      </c>
      <c r="N141" s="14">
        <f t="shared" si="56"/>
        <v>83131.839999999997</v>
      </c>
      <c r="O141" s="14">
        <f t="shared" si="57"/>
        <v>83131.839999999997</v>
      </c>
      <c r="P141" s="14">
        <f t="shared" si="58"/>
        <v>83131.839999999997</v>
      </c>
      <c r="Q141" s="14">
        <f t="shared" si="59"/>
        <v>83131.839999999997</v>
      </c>
      <c r="R141" s="14">
        <f t="shared" si="60"/>
        <v>83131.839999999997</v>
      </c>
      <c r="S141" s="14">
        <f t="shared" si="61"/>
        <v>83131.839999999997</v>
      </c>
      <c r="T141" s="14">
        <f t="shared" si="62"/>
        <v>83131.839999999997</v>
      </c>
      <c r="U141" s="14">
        <f t="shared" si="63"/>
        <v>83131.839999999997</v>
      </c>
      <c r="V141" s="74">
        <f t="shared" si="64"/>
        <v>997582.07999999973</v>
      </c>
    </row>
    <row r="142" spans="1:27" ht="15.75" outlineLevel="2" x14ac:dyDescent="0.25">
      <c r="A142" s="10">
        <v>4</v>
      </c>
      <c r="B142" s="12" t="s">
        <v>88</v>
      </c>
      <c r="C142" s="78"/>
      <c r="D142" s="41">
        <v>235</v>
      </c>
      <c r="E142" s="13" t="s">
        <v>8</v>
      </c>
      <c r="F142" s="13" t="s">
        <v>274</v>
      </c>
      <c r="G142" s="52">
        <v>1230500</v>
      </c>
      <c r="H142" s="52">
        <v>102541.67</v>
      </c>
      <c r="I142" s="51">
        <v>0.81071280000000001</v>
      </c>
      <c r="J142" s="14">
        <f t="shared" si="73"/>
        <v>83131.839999999997</v>
      </c>
      <c r="K142" s="14">
        <f t="shared" si="53"/>
        <v>83131.839999999997</v>
      </c>
      <c r="L142" s="14">
        <f t="shared" si="54"/>
        <v>83131.839999999997</v>
      </c>
      <c r="M142" s="14">
        <f t="shared" si="55"/>
        <v>83131.839999999997</v>
      </c>
      <c r="N142" s="14">
        <f t="shared" si="56"/>
        <v>83131.839999999997</v>
      </c>
      <c r="O142" s="14">
        <f t="shared" si="57"/>
        <v>83131.839999999997</v>
      </c>
      <c r="P142" s="14">
        <f t="shared" si="58"/>
        <v>83131.839999999997</v>
      </c>
      <c r="Q142" s="14">
        <f t="shared" si="59"/>
        <v>83131.839999999997</v>
      </c>
      <c r="R142" s="14">
        <f t="shared" si="60"/>
        <v>83131.839999999997</v>
      </c>
      <c r="S142" s="14">
        <f t="shared" si="61"/>
        <v>83131.839999999997</v>
      </c>
      <c r="T142" s="14">
        <f t="shared" si="62"/>
        <v>83131.839999999997</v>
      </c>
      <c r="U142" s="14">
        <f t="shared" si="63"/>
        <v>83131.839999999997</v>
      </c>
      <c r="V142" s="74">
        <f t="shared" si="64"/>
        <v>997582.07999999973</v>
      </c>
    </row>
    <row r="143" spans="1:27" ht="15.75" outlineLevel="2" x14ac:dyDescent="0.25">
      <c r="A143" s="10">
        <v>5</v>
      </c>
      <c r="B143" s="12" t="s">
        <v>89</v>
      </c>
      <c r="C143" s="78"/>
      <c r="D143" s="41">
        <v>689</v>
      </c>
      <c r="E143" s="13" t="s">
        <v>8</v>
      </c>
      <c r="F143" s="13" t="s">
        <v>274</v>
      </c>
      <c r="G143" s="52">
        <v>1230500</v>
      </c>
      <c r="H143" s="52">
        <v>102541.67</v>
      </c>
      <c r="I143" s="51">
        <v>0.81071280000000001</v>
      </c>
      <c r="J143" s="14">
        <f t="shared" si="73"/>
        <v>83131.839999999997</v>
      </c>
      <c r="K143" s="14">
        <f t="shared" si="53"/>
        <v>83131.839999999997</v>
      </c>
      <c r="L143" s="14">
        <f t="shared" si="54"/>
        <v>83131.839999999997</v>
      </c>
      <c r="M143" s="14">
        <f t="shared" si="55"/>
        <v>83131.839999999997</v>
      </c>
      <c r="N143" s="14">
        <f t="shared" si="56"/>
        <v>83131.839999999997</v>
      </c>
      <c r="O143" s="14">
        <f t="shared" si="57"/>
        <v>83131.839999999997</v>
      </c>
      <c r="P143" s="14">
        <f t="shared" si="58"/>
        <v>83131.839999999997</v>
      </c>
      <c r="Q143" s="14">
        <f t="shared" si="59"/>
        <v>83131.839999999997</v>
      </c>
      <c r="R143" s="14">
        <f t="shared" si="60"/>
        <v>83131.839999999997</v>
      </c>
      <c r="S143" s="14">
        <f t="shared" si="61"/>
        <v>83131.839999999997</v>
      </c>
      <c r="T143" s="14">
        <f t="shared" si="62"/>
        <v>83131.839999999997</v>
      </c>
      <c r="U143" s="14">
        <f t="shared" si="63"/>
        <v>83131.839999999997</v>
      </c>
      <c r="V143" s="74">
        <f t="shared" si="64"/>
        <v>997582.07999999973</v>
      </c>
    </row>
    <row r="144" spans="1:27" ht="15.75" outlineLevel="2" x14ac:dyDescent="0.25">
      <c r="A144" s="10">
        <v>6</v>
      </c>
      <c r="B144" s="12" t="s">
        <v>90</v>
      </c>
      <c r="C144" s="78"/>
      <c r="D144" s="41">
        <v>385</v>
      </c>
      <c r="E144" s="13" t="s">
        <v>8</v>
      </c>
      <c r="F144" s="13" t="s">
        <v>274</v>
      </c>
      <c r="G144" s="52">
        <v>1230500</v>
      </c>
      <c r="H144" s="52">
        <v>102541.67</v>
      </c>
      <c r="I144" s="51">
        <v>0.81071280000000001</v>
      </c>
      <c r="J144" s="14">
        <f t="shared" si="73"/>
        <v>83131.839999999997</v>
      </c>
      <c r="K144" s="14">
        <f t="shared" si="53"/>
        <v>83131.839999999997</v>
      </c>
      <c r="L144" s="14">
        <f t="shared" si="54"/>
        <v>83131.839999999997</v>
      </c>
      <c r="M144" s="14">
        <f t="shared" si="55"/>
        <v>83131.839999999997</v>
      </c>
      <c r="N144" s="14">
        <f t="shared" si="56"/>
        <v>83131.839999999997</v>
      </c>
      <c r="O144" s="14">
        <f t="shared" si="57"/>
        <v>83131.839999999997</v>
      </c>
      <c r="P144" s="14">
        <f t="shared" si="58"/>
        <v>83131.839999999997</v>
      </c>
      <c r="Q144" s="14">
        <f t="shared" si="59"/>
        <v>83131.839999999997</v>
      </c>
      <c r="R144" s="14">
        <f t="shared" si="60"/>
        <v>83131.839999999997</v>
      </c>
      <c r="S144" s="14">
        <f t="shared" si="61"/>
        <v>83131.839999999997</v>
      </c>
      <c r="T144" s="14">
        <f t="shared" si="62"/>
        <v>83131.839999999997</v>
      </c>
      <c r="U144" s="14">
        <f t="shared" si="63"/>
        <v>83131.839999999997</v>
      </c>
      <c r="V144" s="74">
        <f t="shared" si="64"/>
        <v>997582.07999999973</v>
      </c>
    </row>
    <row r="145" spans="1:22" ht="15.75" outlineLevel="2" x14ac:dyDescent="0.25">
      <c r="A145" s="10">
        <v>7</v>
      </c>
      <c r="B145" s="12" t="s">
        <v>91</v>
      </c>
      <c r="C145" s="78"/>
      <c r="D145" s="41">
        <v>498</v>
      </c>
      <c r="E145" s="13" t="s">
        <v>8</v>
      </c>
      <c r="F145" s="13" t="s">
        <v>274</v>
      </c>
      <c r="G145" s="52">
        <v>1230500</v>
      </c>
      <c r="H145" s="52">
        <v>102541.67</v>
      </c>
      <c r="I145" s="51">
        <v>0.81071280000000001</v>
      </c>
      <c r="J145" s="14">
        <f t="shared" si="73"/>
        <v>83131.839999999997</v>
      </c>
      <c r="K145" s="14">
        <f t="shared" si="53"/>
        <v>83131.839999999997</v>
      </c>
      <c r="L145" s="14">
        <f t="shared" si="54"/>
        <v>83131.839999999997</v>
      </c>
      <c r="M145" s="14">
        <f t="shared" si="55"/>
        <v>83131.839999999997</v>
      </c>
      <c r="N145" s="14">
        <f t="shared" si="56"/>
        <v>83131.839999999997</v>
      </c>
      <c r="O145" s="14">
        <f t="shared" si="57"/>
        <v>83131.839999999997</v>
      </c>
      <c r="P145" s="14">
        <f t="shared" si="58"/>
        <v>83131.839999999997</v>
      </c>
      <c r="Q145" s="14">
        <f t="shared" si="59"/>
        <v>83131.839999999997</v>
      </c>
      <c r="R145" s="14">
        <f t="shared" si="60"/>
        <v>83131.839999999997</v>
      </c>
      <c r="S145" s="14">
        <f t="shared" si="61"/>
        <v>83131.839999999997</v>
      </c>
      <c r="T145" s="14">
        <f t="shared" si="62"/>
        <v>83131.839999999997</v>
      </c>
      <c r="U145" s="14">
        <f t="shared" si="63"/>
        <v>83131.839999999997</v>
      </c>
      <c r="V145" s="74">
        <f t="shared" si="64"/>
        <v>997582.07999999973</v>
      </c>
    </row>
    <row r="146" spans="1:22" ht="15.75" outlineLevel="2" x14ac:dyDescent="0.25">
      <c r="A146" s="10">
        <v>8</v>
      </c>
      <c r="B146" s="12" t="s">
        <v>92</v>
      </c>
      <c r="C146" s="78"/>
      <c r="D146" s="41">
        <v>589</v>
      </c>
      <c r="E146" s="13" t="s">
        <v>8</v>
      </c>
      <c r="F146" s="13" t="s">
        <v>274</v>
      </c>
      <c r="G146" s="52">
        <v>1230500</v>
      </c>
      <c r="H146" s="52">
        <v>102541.67</v>
      </c>
      <c r="I146" s="51">
        <v>0.81071280000000001</v>
      </c>
      <c r="J146" s="14">
        <f t="shared" si="73"/>
        <v>83131.839999999997</v>
      </c>
      <c r="K146" s="14">
        <f t="shared" si="53"/>
        <v>83131.839999999997</v>
      </c>
      <c r="L146" s="14">
        <f t="shared" si="54"/>
        <v>83131.839999999997</v>
      </c>
      <c r="M146" s="14">
        <f t="shared" si="55"/>
        <v>83131.839999999997</v>
      </c>
      <c r="N146" s="14">
        <f t="shared" si="56"/>
        <v>83131.839999999997</v>
      </c>
      <c r="O146" s="14">
        <f t="shared" si="57"/>
        <v>83131.839999999997</v>
      </c>
      <c r="P146" s="14">
        <f t="shared" si="58"/>
        <v>83131.839999999997</v>
      </c>
      <c r="Q146" s="14">
        <f t="shared" si="59"/>
        <v>83131.839999999997</v>
      </c>
      <c r="R146" s="14">
        <f t="shared" si="60"/>
        <v>83131.839999999997</v>
      </c>
      <c r="S146" s="14">
        <f t="shared" si="61"/>
        <v>83131.839999999997</v>
      </c>
      <c r="T146" s="14">
        <f t="shared" si="62"/>
        <v>83131.839999999997</v>
      </c>
      <c r="U146" s="14">
        <f t="shared" si="63"/>
        <v>83131.839999999997</v>
      </c>
      <c r="V146" s="74">
        <f t="shared" si="64"/>
        <v>997582.07999999973</v>
      </c>
    </row>
    <row r="147" spans="1:22" ht="15.75" outlineLevel="2" x14ac:dyDescent="0.25">
      <c r="A147" s="10">
        <v>9</v>
      </c>
      <c r="B147" s="12" t="s">
        <v>93</v>
      </c>
      <c r="C147" s="78"/>
      <c r="D147" s="41">
        <v>491</v>
      </c>
      <c r="E147" s="13" t="s">
        <v>8</v>
      </c>
      <c r="F147" s="13" t="s">
        <v>274</v>
      </c>
      <c r="G147" s="52">
        <v>1230500</v>
      </c>
      <c r="H147" s="52">
        <v>102541.67</v>
      </c>
      <c r="I147" s="51">
        <v>0.66890950000000005</v>
      </c>
      <c r="J147" s="14">
        <f t="shared" si="73"/>
        <v>68591.100000000006</v>
      </c>
      <c r="K147" s="14">
        <f t="shared" si="53"/>
        <v>68591.100000000006</v>
      </c>
      <c r="L147" s="14">
        <f t="shared" si="54"/>
        <v>68591.100000000006</v>
      </c>
      <c r="M147" s="14">
        <f t="shared" si="55"/>
        <v>68591.100000000006</v>
      </c>
      <c r="N147" s="14">
        <f t="shared" si="56"/>
        <v>68591.100000000006</v>
      </c>
      <c r="O147" s="14">
        <f t="shared" si="57"/>
        <v>68591.100000000006</v>
      </c>
      <c r="P147" s="14">
        <f t="shared" si="58"/>
        <v>68591.100000000006</v>
      </c>
      <c r="Q147" s="14">
        <f t="shared" si="59"/>
        <v>68591.100000000006</v>
      </c>
      <c r="R147" s="14">
        <f t="shared" si="60"/>
        <v>68591.100000000006</v>
      </c>
      <c r="S147" s="14">
        <f t="shared" si="61"/>
        <v>68591.100000000006</v>
      </c>
      <c r="T147" s="14">
        <f t="shared" si="62"/>
        <v>68591.100000000006</v>
      </c>
      <c r="U147" s="14">
        <f t="shared" si="63"/>
        <v>68591.100000000006</v>
      </c>
      <c r="V147" s="74">
        <f t="shared" si="64"/>
        <v>823093.19999999984</v>
      </c>
    </row>
    <row r="148" spans="1:22" ht="15.75" outlineLevel="2" x14ac:dyDescent="0.25">
      <c r="A148" s="10">
        <v>10</v>
      </c>
      <c r="B148" s="12" t="s">
        <v>94</v>
      </c>
      <c r="C148" s="78"/>
      <c r="D148" s="41">
        <v>295</v>
      </c>
      <c r="E148" s="13" t="s">
        <v>8</v>
      </c>
      <c r="F148" s="13" t="s">
        <v>274</v>
      </c>
      <c r="G148" s="52">
        <v>1230500</v>
      </c>
      <c r="H148" s="52">
        <v>102541.67</v>
      </c>
      <c r="I148" s="51">
        <v>0.52710639999999997</v>
      </c>
      <c r="J148" s="14">
        <f t="shared" si="73"/>
        <v>54050.37</v>
      </c>
      <c r="K148" s="14">
        <f t="shared" si="53"/>
        <v>54050.37</v>
      </c>
      <c r="L148" s="14">
        <f t="shared" si="54"/>
        <v>54050.37</v>
      </c>
      <c r="M148" s="14">
        <f t="shared" si="55"/>
        <v>54050.37</v>
      </c>
      <c r="N148" s="14">
        <f t="shared" si="56"/>
        <v>54050.37</v>
      </c>
      <c r="O148" s="14">
        <f t="shared" si="57"/>
        <v>54050.37</v>
      </c>
      <c r="P148" s="14">
        <f t="shared" si="58"/>
        <v>54050.37</v>
      </c>
      <c r="Q148" s="14">
        <f t="shared" si="59"/>
        <v>54050.37</v>
      </c>
      <c r="R148" s="14">
        <f t="shared" si="60"/>
        <v>54050.37</v>
      </c>
      <c r="S148" s="14">
        <f t="shared" si="61"/>
        <v>54050.37</v>
      </c>
      <c r="T148" s="14">
        <f t="shared" si="62"/>
        <v>54050.37</v>
      </c>
      <c r="U148" s="14">
        <f t="shared" si="63"/>
        <v>54050.37</v>
      </c>
      <c r="V148" s="74">
        <f t="shared" si="64"/>
        <v>648604.44000000006</v>
      </c>
    </row>
    <row r="149" spans="1:22" ht="15.75" outlineLevel="2" x14ac:dyDescent="0.25">
      <c r="A149" s="19">
        <v>11</v>
      </c>
      <c r="B149" s="12" t="s">
        <v>95</v>
      </c>
      <c r="C149" s="78"/>
      <c r="D149" s="41">
        <v>801</v>
      </c>
      <c r="E149" s="13" t="s">
        <v>8</v>
      </c>
      <c r="F149" s="13" t="s">
        <v>274</v>
      </c>
      <c r="G149" s="52">
        <v>1230500</v>
      </c>
      <c r="H149" s="52">
        <v>102541.67</v>
      </c>
      <c r="I149" s="51">
        <v>0.81071280000000001</v>
      </c>
      <c r="J149" s="14">
        <f t="shared" si="73"/>
        <v>83131.839999999997</v>
      </c>
      <c r="K149" s="14">
        <f t="shared" si="53"/>
        <v>83131.839999999997</v>
      </c>
      <c r="L149" s="14">
        <f t="shared" si="54"/>
        <v>83131.839999999997</v>
      </c>
      <c r="M149" s="14">
        <f t="shared" si="55"/>
        <v>83131.839999999997</v>
      </c>
      <c r="N149" s="14">
        <f t="shared" si="56"/>
        <v>83131.839999999997</v>
      </c>
      <c r="O149" s="14">
        <f t="shared" si="57"/>
        <v>83131.839999999997</v>
      </c>
      <c r="P149" s="14">
        <f t="shared" si="58"/>
        <v>83131.839999999997</v>
      </c>
      <c r="Q149" s="14">
        <f t="shared" si="59"/>
        <v>83131.839999999997</v>
      </c>
      <c r="R149" s="14">
        <f t="shared" si="60"/>
        <v>83131.839999999997</v>
      </c>
      <c r="S149" s="14">
        <f t="shared" si="61"/>
        <v>83131.839999999997</v>
      </c>
      <c r="T149" s="14">
        <f t="shared" si="62"/>
        <v>83131.839999999997</v>
      </c>
      <c r="U149" s="14">
        <f t="shared" si="63"/>
        <v>83131.839999999997</v>
      </c>
      <c r="V149" s="74">
        <f t="shared" si="64"/>
        <v>997582.07999999973</v>
      </c>
    </row>
    <row r="150" spans="1:22" ht="21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:E151" si="74">D151</f>
        <v>750</v>
      </c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73">
        <f t="shared" ref="V150:V151" si="75">V151</f>
        <v>997582.07999999973</v>
      </c>
    </row>
    <row r="151" spans="1:22" ht="18.75" outlineLevel="1" x14ac:dyDescent="0.25">
      <c r="A151" s="10"/>
      <c r="B151" s="21" t="s">
        <v>6</v>
      </c>
      <c r="C151" s="23">
        <v>1</v>
      </c>
      <c r="D151" s="23">
        <f t="shared" si="74"/>
        <v>750</v>
      </c>
      <c r="E151" s="64" t="str">
        <f t="shared" si="74"/>
        <v>-</v>
      </c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76">
        <f t="shared" si="75"/>
        <v>997582.07999999973</v>
      </c>
    </row>
    <row r="152" spans="1:22" ht="15.75" outlineLevel="2" x14ac:dyDescent="0.25">
      <c r="A152" s="10">
        <v>1</v>
      </c>
      <c r="B152" s="12" t="s">
        <v>97</v>
      </c>
      <c r="C152" s="78"/>
      <c r="D152" s="41">
        <v>750</v>
      </c>
      <c r="E152" s="13" t="s">
        <v>8</v>
      </c>
      <c r="F152" s="13" t="s">
        <v>274</v>
      </c>
      <c r="G152" s="52">
        <v>1230500</v>
      </c>
      <c r="H152" s="52">
        <v>102541.67</v>
      </c>
      <c r="I152" s="51">
        <v>0.81071280000000001</v>
      </c>
      <c r="J152" s="14">
        <f t="shared" si="73"/>
        <v>83131.839999999997</v>
      </c>
      <c r="K152" s="14">
        <f t="shared" si="53"/>
        <v>83131.839999999997</v>
      </c>
      <c r="L152" s="14">
        <f t="shared" si="54"/>
        <v>83131.839999999997</v>
      </c>
      <c r="M152" s="14">
        <f t="shared" si="55"/>
        <v>83131.839999999997</v>
      </c>
      <c r="N152" s="14">
        <f t="shared" si="56"/>
        <v>83131.839999999997</v>
      </c>
      <c r="O152" s="14">
        <f t="shared" si="57"/>
        <v>83131.839999999997</v>
      </c>
      <c r="P152" s="14">
        <f t="shared" si="58"/>
        <v>83131.839999999997</v>
      </c>
      <c r="Q152" s="14">
        <f t="shared" si="59"/>
        <v>83131.839999999997</v>
      </c>
      <c r="R152" s="14">
        <f t="shared" si="60"/>
        <v>83131.839999999997</v>
      </c>
      <c r="S152" s="14">
        <f t="shared" si="61"/>
        <v>83131.839999999997</v>
      </c>
      <c r="T152" s="14">
        <f t="shared" si="62"/>
        <v>83131.839999999997</v>
      </c>
      <c r="U152" s="14">
        <f t="shared" si="63"/>
        <v>83131.839999999997</v>
      </c>
      <c r="V152" s="74">
        <f t="shared" si="64"/>
        <v>997582.07999999973</v>
      </c>
    </row>
    <row r="153" spans="1:22" ht="15.75" x14ac:dyDescent="0.25">
      <c r="A153" s="15">
        <v>8</v>
      </c>
      <c r="B153" s="24" t="s">
        <v>98</v>
      </c>
      <c r="C153" s="9">
        <f>C154+C156+C167</f>
        <v>12</v>
      </c>
      <c r="D153" s="9">
        <f t="shared" ref="D153:V153" si="76">D154+D156+D167</f>
        <v>6049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73">
        <f t="shared" si="76"/>
        <v>11497725.239999998</v>
      </c>
    </row>
    <row r="154" spans="1:22" ht="16.5" outlineLevel="1" x14ac:dyDescent="0.25">
      <c r="A154" s="15"/>
      <c r="B154" s="63" t="s">
        <v>294</v>
      </c>
      <c r="C154" s="9">
        <v>1</v>
      </c>
      <c r="D154" s="9">
        <f t="shared" ref="D154" si="77">D155</f>
        <v>57</v>
      </c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73">
        <f t="shared" ref="V154" si="78">V155</f>
        <v>224720.03999999992</v>
      </c>
    </row>
    <row r="155" spans="1:22" ht="15.75" outlineLevel="1" x14ac:dyDescent="0.25">
      <c r="A155" s="43">
        <v>1</v>
      </c>
      <c r="B155" s="12" t="s">
        <v>304</v>
      </c>
      <c r="C155" s="9"/>
      <c r="D155" s="41">
        <v>57</v>
      </c>
      <c r="E155" s="6" t="s">
        <v>8</v>
      </c>
      <c r="F155" s="13" t="s">
        <v>293</v>
      </c>
      <c r="G155" s="66">
        <v>922875</v>
      </c>
      <c r="H155" s="66">
        <v>76906.25</v>
      </c>
      <c r="I155" s="51">
        <v>0.24349999999999999</v>
      </c>
      <c r="J155" s="14">
        <f t="shared" si="73"/>
        <v>18726.669999999998</v>
      </c>
      <c r="K155" s="14">
        <f t="shared" si="53"/>
        <v>18726.669999999998</v>
      </c>
      <c r="L155" s="14">
        <f t="shared" si="54"/>
        <v>18726.669999999998</v>
      </c>
      <c r="M155" s="14">
        <f t="shared" si="55"/>
        <v>18726.669999999998</v>
      </c>
      <c r="N155" s="14">
        <f t="shared" si="56"/>
        <v>18726.669999999998</v>
      </c>
      <c r="O155" s="14">
        <f t="shared" si="57"/>
        <v>18726.669999999998</v>
      </c>
      <c r="P155" s="14">
        <f t="shared" si="58"/>
        <v>18726.669999999998</v>
      </c>
      <c r="Q155" s="14">
        <f t="shared" si="59"/>
        <v>18726.669999999998</v>
      </c>
      <c r="R155" s="14">
        <f t="shared" si="60"/>
        <v>18726.669999999998</v>
      </c>
      <c r="S155" s="14">
        <f t="shared" si="61"/>
        <v>18726.669999999998</v>
      </c>
      <c r="T155" s="14">
        <f t="shared" si="62"/>
        <v>18726.669999999998</v>
      </c>
      <c r="U155" s="14">
        <f t="shared" si="63"/>
        <v>18726.669999999998</v>
      </c>
      <c r="V155" s="74">
        <f t="shared" si="64"/>
        <v>224720.03999999992</v>
      </c>
    </row>
    <row r="156" spans="1:22" ht="18.75" outlineLevel="1" x14ac:dyDescent="0.25">
      <c r="A156" s="10"/>
      <c r="B156" s="21" t="s">
        <v>6</v>
      </c>
      <c r="C156" s="23">
        <v>10</v>
      </c>
      <c r="D156" s="69">
        <f t="shared" ref="D156" si="79">SUM(D157:D166)</f>
        <v>5016</v>
      </c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76">
        <f t="shared" ref="V156" si="80">SUM(V157:V166)</f>
        <v>9975820.7999999989</v>
      </c>
    </row>
    <row r="157" spans="1:22" ht="15.75" outlineLevel="2" x14ac:dyDescent="0.25">
      <c r="A157" s="10">
        <v>1</v>
      </c>
      <c r="B157" s="12" t="s">
        <v>99</v>
      </c>
      <c r="C157" s="78"/>
      <c r="D157" s="53">
        <v>462</v>
      </c>
      <c r="E157" s="13" t="s">
        <v>8</v>
      </c>
      <c r="F157" s="13" t="s">
        <v>274</v>
      </c>
      <c r="G157" s="52">
        <v>1230500</v>
      </c>
      <c r="H157" s="52">
        <v>102541.67</v>
      </c>
      <c r="I157" s="51">
        <v>0.81071280000000001</v>
      </c>
      <c r="J157" s="14">
        <f t="shared" si="73"/>
        <v>83131.839999999997</v>
      </c>
      <c r="K157" s="14">
        <f t="shared" si="53"/>
        <v>83131.839999999997</v>
      </c>
      <c r="L157" s="14">
        <f t="shared" si="54"/>
        <v>83131.839999999997</v>
      </c>
      <c r="M157" s="14">
        <f t="shared" si="55"/>
        <v>83131.839999999997</v>
      </c>
      <c r="N157" s="14">
        <f t="shared" si="56"/>
        <v>83131.839999999997</v>
      </c>
      <c r="O157" s="14">
        <f t="shared" si="57"/>
        <v>83131.839999999997</v>
      </c>
      <c r="P157" s="14">
        <f t="shared" si="58"/>
        <v>83131.839999999997</v>
      </c>
      <c r="Q157" s="14">
        <f t="shared" si="59"/>
        <v>83131.839999999997</v>
      </c>
      <c r="R157" s="14">
        <f t="shared" si="60"/>
        <v>83131.839999999997</v>
      </c>
      <c r="S157" s="14">
        <f t="shared" si="61"/>
        <v>83131.839999999997</v>
      </c>
      <c r="T157" s="14">
        <f t="shared" si="62"/>
        <v>83131.839999999997</v>
      </c>
      <c r="U157" s="14">
        <f t="shared" si="63"/>
        <v>83131.839999999997</v>
      </c>
      <c r="V157" s="74">
        <f t="shared" si="64"/>
        <v>997582.07999999973</v>
      </c>
    </row>
    <row r="158" spans="1:22" ht="15.75" outlineLevel="2" x14ac:dyDescent="0.25">
      <c r="A158" s="10">
        <v>2</v>
      </c>
      <c r="B158" s="12" t="s">
        <v>222</v>
      </c>
      <c r="C158" s="78"/>
      <c r="D158" s="53">
        <v>426</v>
      </c>
      <c r="E158" s="13" t="s">
        <v>8</v>
      </c>
      <c r="F158" s="13" t="s">
        <v>274</v>
      </c>
      <c r="G158" s="52">
        <v>1230500</v>
      </c>
      <c r="H158" s="52">
        <v>102541.67</v>
      </c>
      <c r="I158" s="51">
        <v>0.81071280000000001</v>
      </c>
      <c r="J158" s="14">
        <f t="shared" si="73"/>
        <v>83131.839999999997</v>
      </c>
      <c r="K158" s="14">
        <f t="shared" si="53"/>
        <v>83131.839999999997</v>
      </c>
      <c r="L158" s="14">
        <f t="shared" si="54"/>
        <v>83131.839999999997</v>
      </c>
      <c r="M158" s="14">
        <f t="shared" si="55"/>
        <v>83131.839999999997</v>
      </c>
      <c r="N158" s="14">
        <f t="shared" si="56"/>
        <v>83131.839999999997</v>
      </c>
      <c r="O158" s="14">
        <f t="shared" si="57"/>
        <v>83131.839999999997</v>
      </c>
      <c r="P158" s="14">
        <f t="shared" si="58"/>
        <v>83131.839999999997</v>
      </c>
      <c r="Q158" s="14">
        <f t="shared" si="59"/>
        <v>83131.839999999997</v>
      </c>
      <c r="R158" s="14">
        <f t="shared" si="60"/>
        <v>83131.839999999997</v>
      </c>
      <c r="S158" s="14">
        <f t="shared" si="61"/>
        <v>83131.839999999997</v>
      </c>
      <c r="T158" s="14">
        <f t="shared" si="62"/>
        <v>83131.839999999997</v>
      </c>
      <c r="U158" s="14">
        <f t="shared" si="63"/>
        <v>83131.839999999997</v>
      </c>
      <c r="V158" s="74">
        <f t="shared" si="64"/>
        <v>997582.07999999973</v>
      </c>
    </row>
    <row r="159" spans="1:22" ht="15.75" outlineLevel="2" x14ac:dyDescent="0.25">
      <c r="A159" s="10">
        <v>3</v>
      </c>
      <c r="B159" s="12" t="s">
        <v>100</v>
      </c>
      <c r="C159" s="78"/>
      <c r="D159" s="53">
        <v>764</v>
      </c>
      <c r="E159" s="13" t="s">
        <v>8</v>
      </c>
      <c r="F159" s="13" t="s">
        <v>274</v>
      </c>
      <c r="G159" s="52">
        <v>1230500</v>
      </c>
      <c r="H159" s="52">
        <v>102541.67</v>
      </c>
      <c r="I159" s="51">
        <v>0.81071280000000001</v>
      </c>
      <c r="J159" s="14">
        <f t="shared" si="73"/>
        <v>83131.839999999997</v>
      </c>
      <c r="K159" s="14">
        <f t="shared" si="53"/>
        <v>83131.839999999997</v>
      </c>
      <c r="L159" s="14">
        <f t="shared" si="54"/>
        <v>83131.839999999997</v>
      </c>
      <c r="M159" s="14">
        <f t="shared" si="55"/>
        <v>83131.839999999997</v>
      </c>
      <c r="N159" s="14">
        <f t="shared" si="56"/>
        <v>83131.839999999997</v>
      </c>
      <c r="O159" s="14">
        <f t="shared" si="57"/>
        <v>83131.839999999997</v>
      </c>
      <c r="P159" s="14">
        <f t="shared" si="58"/>
        <v>83131.839999999997</v>
      </c>
      <c r="Q159" s="14">
        <f t="shared" si="59"/>
        <v>83131.839999999997</v>
      </c>
      <c r="R159" s="14">
        <f t="shared" si="60"/>
        <v>83131.839999999997</v>
      </c>
      <c r="S159" s="14">
        <f t="shared" si="61"/>
        <v>83131.839999999997</v>
      </c>
      <c r="T159" s="14">
        <f t="shared" si="62"/>
        <v>83131.839999999997</v>
      </c>
      <c r="U159" s="14">
        <f t="shared" si="63"/>
        <v>83131.839999999997</v>
      </c>
      <c r="V159" s="74">
        <f t="shared" si="64"/>
        <v>997582.07999999973</v>
      </c>
    </row>
    <row r="160" spans="1:22" ht="15.75" outlineLevel="2" x14ac:dyDescent="0.25">
      <c r="A160" s="10">
        <v>4</v>
      </c>
      <c r="B160" s="12" t="s">
        <v>105</v>
      </c>
      <c r="C160" s="78"/>
      <c r="D160" s="53">
        <v>417</v>
      </c>
      <c r="E160" s="13" t="s">
        <v>8</v>
      </c>
      <c r="F160" s="13" t="s">
        <v>274</v>
      </c>
      <c r="G160" s="52">
        <v>1230500</v>
      </c>
      <c r="H160" s="52">
        <v>102541.67</v>
      </c>
      <c r="I160" s="51">
        <v>0.81071280000000001</v>
      </c>
      <c r="J160" s="14">
        <f t="shared" si="73"/>
        <v>83131.839999999997</v>
      </c>
      <c r="K160" s="14">
        <f t="shared" si="53"/>
        <v>83131.839999999997</v>
      </c>
      <c r="L160" s="14">
        <f t="shared" si="54"/>
        <v>83131.839999999997</v>
      </c>
      <c r="M160" s="14">
        <f t="shared" si="55"/>
        <v>83131.839999999997</v>
      </c>
      <c r="N160" s="14">
        <f t="shared" si="56"/>
        <v>83131.839999999997</v>
      </c>
      <c r="O160" s="14">
        <f t="shared" si="57"/>
        <v>83131.839999999997</v>
      </c>
      <c r="P160" s="14">
        <f t="shared" si="58"/>
        <v>83131.839999999997</v>
      </c>
      <c r="Q160" s="14">
        <f t="shared" si="59"/>
        <v>83131.839999999997</v>
      </c>
      <c r="R160" s="14">
        <f t="shared" si="60"/>
        <v>83131.839999999997</v>
      </c>
      <c r="S160" s="14">
        <f t="shared" si="61"/>
        <v>83131.839999999997</v>
      </c>
      <c r="T160" s="14">
        <f t="shared" si="62"/>
        <v>83131.839999999997</v>
      </c>
      <c r="U160" s="14">
        <f t="shared" si="63"/>
        <v>83131.839999999997</v>
      </c>
      <c r="V160" s="74">
        <f t="shared" si="64"/>
        <v>997582.07999999973</v>
      </c>
    </row>
    <row r="161" spans="1:22" ht="15.75" outlineLevel="2" x14ac:dyDescent="0.25">
      <c r="A161" s="10">
        <v>5</v>
      </c>
      <c r="B161" s="12" t="s">
        <v>101</v>
      </c>
      <c r="C161" s="78"/>
      <c r="D161" s="53">
        <v>720</v>
      </c>
      <c r="E161" s="13" t="s">
        <v>8</v>
      </c>
      <c r="F161" s="13" t="s">
        <v>274</v>
      </c>
      <c r="G161" s="52">
        <v>1230500</v>
      </c>
      <c r="H161" s="52">
        <v>102541.67</v>
      </c>
      <c r="I161" s="51">
        <v>0.81071280000000001</v>
      </c>
      <c r="J161" s="14">
        <f t="shared" si="73"/>
        <v>83131.839999999997</v>
      </c>
      <c r="K161" s="14">
        <f t="shared" si="53"/>
        <v>83131.839999999997</v>
      </c>
      <c r="L161" s="14">
        <f t="shared" si="54"/>
        <v>83131.839999999997</v>
      </c>
      <c r="M161" s="14">
        <f t="shared" si="55"/>
        <v>83131.839999999997</v>
      </c>
      <c r="N161" s="14">
        <f t="shared" si="56"/>
        <v>83131.839999999997</v>
      </c>
      <c r="O161" s="14">
        <f t="shared" si="57"/>
        <v>83131.839999999997</v>
      </c>
      <c r="P161" s="14">
        <f t="shared" si="58"/>
        <v>83131.839999999997</v>
      </c>
      <c r="Q161" s="14">
        <f t="shared" si="59"/>
        <v>83131.839999999997</v>
      </c>
      <c r="R161" s="14">
        <f t="shared" si="60"/>
        <v>83131.839999999997</v>
      </c>
      <c r="S161" s="14">
        <f t="shared" si="61"/>
        <v>83131.839999999997</v>
      </c>
      <c r="T161" s="14">
        <f t="shared" si="62"/>
        <v>83131.839999999997</v>
      </c>
      <c r="U161" s="14">
        <f t="shared" si="63"/>
        <v>83131.839999999997</v>
      </c>
      <c r="V161" s="74">
        <f t="shared" si="64"/>
        <v>997582.07999999973</v>
      </c>
    </row>
    <row r="162" spans="1:22" ht="15.75" outlineLevel="2" x14ac:dyDescent="0.25">
      <c r="A162" s="10">
        <v>6</v>
      </c>
      <c r="B162" s="12" t="s">
        <v>102</v>
      </c>
      <c r="C162" s="78"/>
      <c r="D162" s="53">
        <v>570</v>
      </c>
      <c r="E162" s="13" t="s">
        <v>8</v>
      </c>
      <c r="F162" s="13" t="s">
        <v>274</v>
      </c>
      <c r="G162" s="52">
        <v>1230500</v>
      </c>
      <c r="H162" s="52">
        <v>102541.67</v>
      </c>
      <c r="I162" s="51">
        <v>0.81071280000000001</v>
      </c>
      <c r="J162" s="14">
        <f t="shared" si="73"/>
        <v>83131.839999999997</v>
      </c>
      <c r="K162" s="14">
        <f t="shared" si="53"/>
        <v>83131.839999999997</v>
      </c>
      <c r="L162" s="14">
        <f t="shared" si="54"/>
        <v>83131.839999999997</v>
      </c>
      <c r="M162" s="14">
        <f t="shared" si="55"/>
        <v>83131.839999999997</v>
      </c>
      <c r="N162" s="14">
        <f t="shared" si="56"/>
        <v>83131.839999999997</v>
      </c>
      <c r="O162" s="14">
        <f t="shared" si="57"/>
        <v>83131.839999999997</v>
      </c>
      <c r="P162" s="14">
        <f t="shared" si="58"/>
        <v>83131.839999999997</v>
      </c>
      <c r="Q162" s="14">
        <f t="shared" si="59"/>
        <v>83131.839999999997</v>
      </c>
      <c r="R162" s="14">
        <f t="shared" si="60"/>
        <v>83131.839999999997</v>
      </c>
      <c r="S162" s="14">
        <f t="shared" si="61"/>
        <v>83131.839999999997</v>
      </c>
      <c r="T162" s="14">
        <f t="shared" si="62"/>
        <v>83131.839999999997</v>
      </c>
      <c r="U162" s="14">
        <f t="shared" si="63"/>
        <v>83131.839999999997</v>
      </c>
      <c r="V162" s="74">
        <f t="shared" si="64"/>
        <v>997582.07999999973</v>
      </c>
    </row>
    <row r="163" spans="1:22" ht="15.75" outlineLevel="2" x14ac:dyDescent="0.25">
      <c r="A163" s="10">
        <v>7</v>
      </c>
      <c r="B163" s="12" t="s">
        <v>103</v>
      </c>
      <c r="C163" s="78"/>
      <c r="D163" s="53">
        <v>390</v>
      </c>
      <c r="E163" s="13" t="s">
        <v>8</v>
      </c>
      <c r="F163" s="13" t="s">
        <v>274</v>
      </c>
      <c r="G163" s="52">
        <v>1230500</v>
      </c>
      <c r="H163" s="52">
        <v>102541.67</v>
      </c>
      <c r="I163" s="51">
        <v>0.81071280000000001</v>
      </c>
      <c r="J163" s="14">
        <f t="shared" si="73"/>
        <v>83131.839999999997</v>
      </c>
      <c r="K163" s="14">
        <f t="shared" si="53"/>
        <v>83131.839999999997</v>
      </c>
      <c r="L163" s="14">
        <f t="shared" si="54"/>
        <v>83131.839999999997</v>
      </c>
      <c r="M163" s="14">
        <f t="shared" si="55"/>
        <v>83131.839999999997</v>
      </c>
      <c r="N163" s="14">
        <f t="shared" si="56"/>
        <v>83131.839999999997</v>
      </c>
      <c r="O163" s="14">
        <f t="shared" si="57"/>
        <v>83131.839999999997</v>
      </c>
      <c r="P163" s="14">
        <f t="shared" si="58"/>
        <v>83131.839999999997</v>
      </c>
      <c r="Q163" s="14">
        <f t="shared" si="59"/>
        <v>83131.839999999997</v>
      </c>
      <c r="R163" s="14">
        <f t="shared" si="60"/>
        <v>83131.839999999997</v>
      </c>
      <c r="S163" s="14">
        <f t="shared" si="61"/>
        <v>83131.839999999997</v>
      </c>
      <c r="T163" s="14">
        <f t="shared" si="62"/>
        <v>83131.839999999997</v>
      </c>
      <c r="U163" s="14">
        <f t="shared" si="63"/>
        <v>83131.839999999997</v>
      </c>
      <c r="V163" s="74">
        <f t="shared" si="64"/>
        <v>997582.07999999973</v>
      </c>
    </row>
    <row r="164" spans="1:22" ht="15.75" outlineLevel="2" x14ac:dyDescent="0.25">
      <c r="A164" s="10">
        <v>8</v>
      </c>
      <c r="B164" s="12" t="s">
        <v>71</v>
      </c>
      <c r="C164" s="78"/>
      <c r="D164" s="53">
        <v>471</v>
      </c>
      <c r="E164" s="13" t="s">
        <v>8</v>
      </c>
      <c r="F164" s="13" t="s">
        <v>274</v>
      </c>
      <c r="G164" s="52">
        <v>1230500</v>
      </c>
      <c r="H164" s="52">
        <v>102541.67</v>
      </c>
      <c r="I164" s="51">
        <v>0.81071280000000001</v>
      </c>
      <c r="J164" s="14">
        <f t="shared" si="73"/>
        <v>83131.839999999997</v>
      </c>
      <c r="K164" s="14">
        <f t="shared" si="53"/>
        <v>83131.839999999997</v>
      </c>
      <c r="L164" s="14">
        <f t="shared" si="54"/>
        <v>83131.839999999997</v>
      </c>
      <c r="M164" s="14">
        <f t="shared" si="55"/>
        <v>83131.839999999997</v>
      </c>
      <c r="N164" s="14">
        <f t="shared" si="56"/>
        <v>83131.839999999997</v>
      </c>
      <c r="O164" s="14">
        <f t="shared" si="57"/>
        <v>83131.839999999997</v>
      </c>
      <c r="P164" s="14">
        <f t="shared" si="58"/>
        <v>83131.839999999997</v>
      </c>
      <c r="Q164" s="14">
        <f t="shared" si="59"/>
        <v>83131.839999999997</v>
      </c>
      <c r="R164" s="14">
        <f t="shared" si="60"/>
        <v>83131.839999999997</v>
      </c>
      <c r="S164" s="14">
        <f t="shared" si="61"/>
        <v>83131.839999999997</v>
      </c>
      <c r="T164" s="14">
        <f t="shared" si="62"/>
        <v>83131.839999999997</v>
      </c>
      <c r="U164" s="14">
        <f t="shared" si="63"/>
        <v>83131.839999999997</v>
      </c>
      <c r="V164" s="74">
        <f t="shared" si="64"/>
        <v>997582.07999999973</v>
      </c>
    </row>
    <row r="165" spans="1:22" ht="15.75" outlineLevel="2" x14ac:dyDescent="0.25">
      <c r="A165" s="10">
        <v>9</v>
      </c>
      <c r="B165" s="12" t="s">
        <v>104</v>
      </c>
      <c r="C165" s="78"/>
      <c r="D165" s="53">
        <v>396</v>
      </c>
      <c r="E165" s="13" t="s">
        <v>8</v>
      </c>
      <c r="F165" s="13" t="s">
        <v>274</v>
      </c>
      <c r="G165" s="52">
        <v>1230500</v>
      </c>
      <c r="H165" s="52">
        <v>102541.67</v>
      </c>
      <c r="I165" s="51">
        <v>0.81071280000000001</v>
      </c>
      <c r="J165" s="14">
        <f t="shared" si="73"/>
        <v>83131.839999999997</v>
      </c>
      <c r="K165" s="14">
        <f t="shared" si="53"/>
        <v>83131.839999999997</v>
      </c>
      <c r="L165" s="14">
        <f t="shared" si="54"/>
        <v>83131.839999999997</v>
      </c>
      <c r="M165" s="14">
        <f t="shared" si="55"/>
        <v>83131.839999999997</v>
      </c>
      <c r="N165" s="14">
        <f t="shared" si="56"/>
        <v>83131.839999999997</v>
      </c>
      <c r="O165" s="14">
        <f t="shared" si="57"/>
        <v>83131.839999999997</v>
      </c>
      <c r="P165" s="14">
        <f t="shared" si="58"/>
        <v>83131.839999999997</v>
      </c>
      <c r="Q165" s="14">
        <f t="shared" si="59"/>
        <v>83131.839999999997</v>
      </c>
      <c r="R165" s="14">
        <f t="shared" si="60"/>
        <v>83131.839999999997</v>
      </c>
      <c r="S165" s="14">
        <f t="shared" si="61"/>
        <v>83131.839999999997</v>
      </c>
      <c r="T165" s="14">
        <f t="shared" si="62"/>
        <v>83131.839999999997</v>
      </c>
      <c r="U165" s="14">
        <f t="shared" si="63"/>
        <v>83131.839999999997</v>
      </c>
      <c r="V165" s="74">
        <f t="shared" si="64"/>
        <v>997582.07999999973</v>
      </c>
    </row>
    <row r="166" spans="1:22" ht="15.75" outlineLevel="2" x14ac:dyDescent="0.25">
      <c r="A166" s="43">
        <v>10</v>
      </c>
      <c r="B166" s="24" t="s">
        <v>264</v>
      </c>
      <c r="C166" s="78"/>
      <c r="D166" s="53">
        <v>400</v>
      </c>
      <c r="E166" s="13" t="s">
        <v>8</v>
      </c>
      <c r="F166" s="13" t="s">
        <v>291</v>
      </c>
      <c r="G166" s="52">
        <v>1230500</v>
      </c>
      <c r="H166" s="52">
        <v>102541.67</v>
      </c>
      <c r="I166" s="51">
        <v>0.81071280000000001</v>
      </c>
      <c r="J166" s="14">
        <f t="shared" si="73"/>
        <v>83131.839999999997</v>
      </c>
      <c r="K166" s="14">
        <f t="shared" si="53"/>
        <v>83131.839999999997</v>
      </c>
      <c r="L166" s="14">
        <f t="shared" si="54"/>
        <v>83131.839999999997</v>
      </c>
      <c r="M166" s="14">
        <f t="shared" si="55"/>
        <v>83131.839999999997</v>
      </c>
      <c r="N166" s="14">
        <f t="shared" si="56"/>
        <v>83131.839999999997</v>
      </c>
      <c r="O166" s="14">
        <f t="shared" si="57"/>
        <v>83131.839999999997</v>
      </c>
      <c r="P166" s="14">
        <f t="shared" si="58"/>
        <v>83131.839999999997</v>
      </c>
      <c r="Q166" s="14">
        <f t="shared" si="59"/>
        <v>83131.839999999997</v>
      </c>
      <c r="R166" s="14">
        <f t="shared" si="60"/>
        <v>83131.839999999997</v>
      </c>
      <c r="S166" s="14">
        <f t="shared" si="61"/>
        <v>83131.839999999997</v>
      </c>
      <c r="T166" s="14">
        <f t="shared" si="62"/>
        <v>83131.839999999997</v>
      </c>
      <c r="U166" s="14">
        <f t="shared" si="63"/>
        <v>83131.839999999997</v>
      </c>
      <c r="V166" s="74">
        <f t="shared" si="64"/>
        <v>997582.07999999973</v>
      </c>
    </row>
    <row r="167" spans="1:22" ht="18.75" outlineLevel="1" x14ac:dyDescent="0.25">
      <c r="A167" s="18"/>
      <c r="B167" s="21" t="s">
        <v>21</v>
      </c>
      <c r="C167" s="23">
        <v>1</v>
      </c>
      <c r="D167" s="23">
        <f t="shared" ref="D167:E167" si="81">D168</f>
        <v>976</v>
      </c>
      <c r="E167" s="64" t="str">
        <f t="shared" si="81"/>
        <v>-</v>
      </c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76">
        <f t="shared" ref="V167" si="82">V168</f>
        <v>1297184.3999999997</v>
      </c>
    </row>
    <row r="168" spans="1:22" ht="15.75" outlineLevel="2" x14ac:dyDescent="0.25">
      <c r="A168" s="10">
        <v>11</v>
      </c>
      <c r="B168" s="12" t="s">
        <v>106</v>
      </c>
      <c r="C168" s="78"/>
      <c r="D168" s="41">
        <v>976</v>
      </c>
      <c r="E168" s="13" t="s">
        <v>8</v>
      </c>
      <c r="F168" s="13" t="s">
        <v>287</v>
      </c>
      <c r="G168" s="66">
        <v>2460900</v>
      </c>
      <c r="H168" s="66">
        <v>205075</v>
      </c>
      <c r="I168" s="51">
        <v>0.52711790000000003</v>
      </c>
      <c r="J168" s="14">
        <f t="shared" si="73"/>
        <v>108098.7</v>
      </c>
      <c r="K168" s="14">
        <f t="shared" si="53"/>
        <v>108098.7</v>
      </c>
      <c r="L168" s="14">
        <f t="shared" si="54"/>
        <v>108098.7</v>
      </c>
      <c r="M168" s="14">
        <f t="shared" si="55"/>
        <v>108098.7</v>
      </c>
      <c r="N168" s="14">
        <f t="shared" si="56"/>
        <v>108098.7</v>
      </c>
      <c r="O168" s="14">
        <f t="shared" si="57"/>
        <v>108098.7</v>
      </c>
      <c r="P168" s="14">
        <f t="shared" si="58"/>
        <v>108098.7</v>
      </c>
      <c r="Q168" s="14">
        <f t="shared" si="59"/>
        <v>108098.7</v>
      </c>
      <c r="R168" s="14">
        <f t="shared" si="60"/>
        <v>108098.7</v>
      </c>
      <c r="S168" s="14">
        <f t="shared" si="61"/>
        <v>108098.7</v>
      </c>
      <c r="T168" s="14">
        <f t="shared" si="62"/>
        <v>108098.7</v>
      </c>
      <c r="U168" s="14">
        <f t="shared" si="63"/>
        <v>108098.7</v>
      </c>
      <c r="V168" s="74">
        <f t="shared" si="64"/>
        <v>1297184.3999999997</v>
      </c>
    </row>
    <row r="169" spans="1:22" ht="15.75" x14ac:dyDescent="0.25">
      <c r="A169" s="15">
        <v>9</v>
      </c>
      <c r="B169" s="24" t="s">
        <v>107</v>
      </c>
      <c r="C169" s="9">
        <f>C170+C185</f>
        <v>15</v>
      </c>
      <c r="D169" s="9">
        <f t="shared" ref="D169:V169" si="83">D170+D185</f>
        <v>7031</v>
      </c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73">
        <f t="shared" si="83"/>
        <v>14565378.359999999</v>
      </c>
    </row>
    <row r="170" spans="1:22" ht="18.75" outlineLevel="1" x14ac:dyDescent="0.25">
      <c r="A170" s="10"/>
      <c r="B170" s="21" t="s">
        <v>6</v>
      </c>
      <c r="C170" s="23">
        <v>14</v>
      </c>
      <c r="D170" s="23">
        <f t="shared" ref="D170" si="84">SUM(D171:D184)</f>
        <v>6116</v>
      </c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76">
        <f t="shared" ref="V170" si="85">SUM(V171:V184)</f>
        <v>12919216.199999999</v>
      </c>
    </row>
    <row r="171" spans="1:22" ht="15.75" outlineLevel="2" x14ac:dyDescent="0.25">
      <c r="A171" s="10">
        <v>1</v>
      </c>
      <c r="B171" s="12" t="s">
        <v>108</v>
      </c>
      <c r="C171" s="78"/>
      <c r="D171" s="53">
        <v>140</v>
      </c>
      <c r="E171" s="13" t="s">
        <v>8</v>
      </c>
      <c r="F171" s="13" t="s">
        <v>274</v>
      </c>
      <c r="G171" s="52">
        <v>1230500</v>
      </c>
      <c r="H171" s="52">
        <v>102541.67</v>
      </c>
      <c r="I171" s="51">
        <v>0.81071280000000001</v>
      </c>
      <c r="J171" s="14">
        <f t="shared" si="73"/>
        <v>83131.839999999997</v>
      </c>
      <c r="K171" s="14">
        <f t="shared" si="53"/>
        <v>83131.839999999997</v>
      </c>
      <c r="L171" s="14">
        <f t="shared" si="54"/>
        <v>83131.839999999997</v>
      </c>
      <c r="M171" s="14">
        <f t="shared" si="55"/>
        <v>83131.839999999997</v>
      </c>
      <c r="N171" s="14">
        <f t="shared" si="56"/>
        <v>83131.839999999997</v>
      </c>
      <c r="O171" s="14">
        <f t="shared" si="57"/>
        <v>83131.839999999997</v>
      </c>
      <c r="P171" s="14">
        <f t="shared" si="58"/>
        <v>83131.839999999997</v>
      </c>
      <c r="Q171" s="14">
        <f t="shared" si="59"/>
        <v>83131.839999999997</v>
      </c>
      <c r="R171" s="14">
        <f t="shared" si="60"/>
        <v>83131.839999999997</v>
      </c>
      <c r="S171" s="14">
        <f t="shared" si="61"/>
        <v>83131.839999999997</v>
      </c>
      <c r="T171" s="14">
        <f t="shared" si="62"/>
        <v>83131.839999999997</v>
      </c>
      <c r="U171" s="14">
        <f t="shared" si="63"/>
        <v>83131.839999999997</v>
      </c>
      <c r="V171" s="74">
        <f t="shared" si="64"/>
        <v>997582.07999999973</v>
      </c>
    </row>
    <row r="172" spans="1:22" ht="15.75" outlineLevel="2" x14ac:dyDescent="0.25">
      <c r="A172" s="10">
        <v>2</v>
      </c>
      <c r="B172" s="12" t="s">
        <v>223</v>
      </c>
      <c r="C172" s="78"/>
      <c r="D172" s="53">
        <v>145</v>
      </c>
      <c r="E172" s="13" t="s">
        <v>8</v>
      </c>
      <c r="F172" s="13" t="s">
        <v>274</v>
      </c>
      <c r="G172" s="52">
        <v>1230500</v>
      </c>
      <c r="H172" s="52">
        <v>102541.67</v>
      </c>
      <c r="I172" s="51">
        <v>0.52710639999999997</v>
      </c>
      <c r="J172" s="14">
        <f t="shared" si="73"/>
        <v>54050.37</v>
      </c>
      <c r="K172" s="14">
        <f t="shared" si="53"/>
        <v>54050.37</v>
      </c>
      <c r="L172" s="14">
        <f t="shared" si="54"/>
        <v>54050.37</v>
      </c>
      <c r="M172" s="14">
        <f t="shared" si="55"/>
        <v>54050.37</v>
      </c>
      <c r="N172" s="14">
        <f t="shared" si="56"/>
        <v>54050.37</v>
      </c>
      <c r="O172" s="14">
        <f t="shared" si="57"/>
        <v>54050.37</v>
      </c>
      <c r="P172" s="14">
        <f t="shared" si="58"/>
        <v>54050.37</v>
      </c>
      <c r="Q172" s="14">
        <f t="shared" si="59"/>
        <v>54050.37</v>
      </c>
      <c r="R172" s="14">
        <f t="shared" si="60"/>
        <v>54050.37</v>
      </c>
      <c r="S172" s="14">
        <f t="shared" si="61"/>
        <v>54050.37</v>
      </c>
      <c r="T172" s="14">
        <f t="shared" si="62"/>
        <v>54050.37</v>
      </c>
      <c r="U172" s="14">
        <f t="shared" si="63"/>
        <v>54050.37</v>
      </c>
      <c r="V172" s="74">
        <f t="shared" si="64"/>
        <v>648604.44000000006</v>
      </c>
    </row>
    <row r="173" spans="1:22" ht="15.75" outlineLevel="2" x14ac:dyDescent="0.25">
      <c r="A173" s="10">
        <v>3</v>
      </c>
      <c r="B173" s="12" t="s">
        <v>61</v>
      </c>
      <c r="C173" s="78"/>
      <c r="D173" s="53">
        <v>344</v>
      </c>
      <c r="E173" s="13" t="s">
        <v>8</v>
      </c>
      <c r="F173" s="13" t="s">
        <v>274</v>
      </c>
      <c r="G173" s="52">
        <v>1230500</v>
      </c>
      <c r="H173" s="52">
        <v>102541.67</v>
      </c>
      <c r="I173" s="51">
        <v>0.81071280000000001</v>
      </c>
      <c r="J173" s="14">
        <f t="shared" si="73"/>
        <v>83131.839999999997</v>
      </c>
      <c r="K173" s="14">
        <f t="shared" si="53"/>
        <v>83131.839999999997</v>
      </c>
      <c r="L173" s="14">
        <f t="shared" si="54"/>
        <v>83131.839999999997</v>
      </c>
      <c r="M173" s="14">
        <f t="shared" si="55"/>
        <v>83131.839999999997</v>
      </c>
      <c r="N173" s="14">
        <f t="shared" si="56"/>
        <v>83131.839999999997</v>
      </c>
      <c r="O173" s="14">
        <f t="shared" si="57"/>
        <v>83131.839999999997</v>
      </c>
      <c r="P173" s="14">
        <f t="shared" si="58"/>
        <v>83131.839999999997</v>
      </c>
      <c r="Q173" s="14">
        <f t="shared" si="59"/>
        <v>83131.839999999997</v>
      </c>
      <c r="R173" s="14">
        <f t="shared" si="60"/>
        <v>83131.839999999997</v>
      </c>
      <c r="S173" s="14">
        <f t="shared" si="61"/>
        <v>83131.839999999997</v>
      </c>
      <c r="T173" s="14">
        <f t="shared" si="62"/>
        <v>83131.839999999997</v>
      </c>
      <c r="U173" s="14">
        <f t="shared" si="63"/>
        <v>83131.839999999997</v>
      </c>
      <c r="V173" s="74">
        <f t="shared" si="64"/>
        <v>997582.07999999973</v>
      </c>
    </row>
    <row r="174" spans="1:22" ht="15.75" outlineLevel="2" x14ac:dyDescent="0.25">
      <c r="A174" s="10">
        <v>4</v>
      </c>
      <c r="B174" s="12" t="s">
        <v>109</v>
      </c>
      <c r="C174" s="78"/>
      <c r="D174" s="53">
        <v>229</v>
      </c>
      <c r="E174" s="13" t="s">
        <v>8</v>
      </c>
      <c r="F174" s="13" t="s">
        <v>274</v>
      </c>
      <c r="G174" s="52">
        <v>1230500</v>
      </c>
      <c r="H174" s="52">
        <v>102541.67</v>
      </c>
      <c r="I174" s="51">
        <v>0.81071280000000001</v>
      </c>
      <c r="J174" s="14">
        <f t="shared" si="73"/>
        <v>83131.839999999997</v>
      </c>
      <c r="K174" s="14">
        <f t="shared" si="53"/>
        <v>83131.839999999997</v>
      </c>
      <c r="L174" s="14">
        <f t="shared" si="54"/>
        <v>83131.839999999997</v>
      </c>
      <c r="M174" s="14">
        <f t="shared" si="55"/>
        <v>83131.839999999997</v>
      </c>
      <c r="N174" s="14">
        <f t="shared" si="56"/>
        <v>83131.839999999997</v>
      </c>
      <c r="O174" s="14">
        <f t="shared" si="57"/>
        <v>83131.839999999997</v>
      </c>
      <c r="P174" s="14">
        <f t="shared" si="58"/>
        <v>83131.839999999997</v>
      </c>
      <c r="Q174" s="14">
        <f t="shared" si="59"/>
        <v>83131.839999999997</v>
      </c>
      <c r="R174" s="14">
        <f t="shared" si="60"/>
        <v>83131.839999999997</v>
      </c>
      <c r="S174" s="14">
        <f t="shared" si="61"/>
        <v>83131.839999999997</v>
      </c>
      <c r="T174" s="14">
        <f t="shared" si="62"/>
        <v>83131.839999999997</v>
      </c>
      <c r="U174" s="14">
        <f t="shared" si="63"/>
        <v>83131.839999999997</v>
      </c>
      <c r="V174" s="74">
        <f t="shared" si="64"/>
        <v>997582.07999999973</v>
      </c>
    </row>
    <row r="175" spans="1:22" ht="15.75" outlineLevel="2" x14ac:dyDescent="0.25">
      <c r="A175" s="10">
        <v>5</v>
      </c>
      <c r="B175" s="12" t="s">
        <v>110</v>
      </c>
      <c r="C175" s="78"/>
      <c r="D175" s="53">
        <v>466</v>
      </c>
      <c r="E175" s="13" t="s">
        <v>8</v>
      </c>
      <c r="F175" s="13" t="s">
        <v>274</v>
      </c>
      <c r="G175" s="52">
        <v>1230500</v>
      </c>
      <c r="H175" s="52">
        <v>102541.67</v>
      </c>
      <c r="I175" s="51">
        <v>0.81071280000000001</v>
      </c>
      <c r="J175" s="14">
        <f t="shared" si="73"/>
        <v>83131.839999999997</v>
      </c>
      <c r="K175" s="14">
        <f t="shared" si="53"/>
        <v>83131.839999999997</v>
      </c>
      <c r="L175" s="14">
        <f t="shared" si="54"/>
        <v>83131.839999999997</v>
      </c>
      <c r="M175" s="14">
        <f t="shared" si="55"/>
        <v>83131.839999999997</v>
      </c>
      <c r="N175" s="14">
        <f t="shared" si="56"/>
        <v>83131.839999999997</v>
      </c>
      <c r="O175" s="14">
        <f t="shared" si="57"/>
        <v>83131.839999999997</v>
      </c>
      <c r="P175" s="14">
        <f t="shared" si="58"/>
        <v>83131.839999999997</v>
      </c>
      <c r="Q175" s="14">
        <f t="shared" si="59"/>
        <v>83131.839999999997</v>
      </c>
      <c r="R175" s="14">
        <f t="shared" si="60"/>
        <v>83131.839999999997</v>
      </c>
      <c r="S175" s="14">
        <f t="shared" si="61"/>
        <v>83131.839999999997</v>
      </c>
      <c r="T175" s="14">
        <f t="shared" si="62"/>
        <v>83131.839999999997</v>
      </c>
      <c r="U175" s="14">
        <f t="shared" si="63"/>
        <v>83131.839999999997</v>
      </c>
      <c r="V175" s="74">
        <f t="shared" si="64"/>
        <v>997582.07999999973</v>
      </c>
    </row>
    <row r="176" spans="1:22" ht="15.75" outlineLevel="2" x14ac:dyDescent="0.25">
      <c r="A176" s="10">
        <v>6</v>
      </c>
      <c r="B176" s="12" t="s">
        <v>111</v>
      </c>
      <c r="C176" s="78"/>
      <c r="D176" s="53">
        <v>430</v>
      </c>
      <c r="E176" s="13" t="s">
        <v>8</v>
      </c>
      <c r="F176" s="13" t="s">
        <v>274</v>
      </c>
      <c r="G176" s="52">
        <v>1230500</v>
      </c>
      <c r="H176" s="52">
        <v>102541.67</v>
      </c>
      <c r="I176" s="51">
        <v>0.81071280000000001</v>
      </c>
      <c r="J176" s="14">
        <f t="shared" si="73"/>
        <v>83131.839999999997</v>
      </c>
      <c r="K176" s="14">
        <f t="shared" si="53"/>
        <v>83131.839999999997</v>
      </c>
      <c r="L176" s="14">
        <f t="shared" si="54"/>
        <v>83131.839999999997</v>
      </c>
      <c r="M176" s="14">
        <f t="shared" si="55"/>
        <v>83131.839999999997</v>
      </c>
      <c r="N176" s="14">
        <f t="shared" si="56"/>
        <v>83131.839999999997</v>
      </c>
      <c r="O176" s="14">
        <f t="shared" si="57"/>
        <v>83131.839999999997</v>
      </c>
      <c r="P176" s="14">
        <f t="shared" si="58"/>
        <v>83131.839999999997</v>
      </c>
      <c r="Q176" s="14">
        <f t="shared" si="59"/>
        <v>83131.839999999997</v>
      </c>
      <c r="R176" s="14">
        <f t="shared" si="60"/>
        <v>83131.839999999997</v>
      </c>
      <c r="S176" s="14">
        <f t="shared" si="61"/>
        <v>83131.839999999997</v>
      </c>
      <c r="T176" s="14">
        <f t="shared" si="62"/>
        <v>83131.839999999997</v>
      </c>
      <c r="U176" s="14">
        <f t="shared" si="63"/>
        <v>83131.839999999997</v>
      </c>
      <c r="V176" s="74">
        <f t="shared" si="64"/>
        <v>997582.07999999973</v>
      </c>
    </row>
    <row r="177" spans="1:22" ht="15.75" outlineLevel="2" x14ac:dyDescent="0.25">
      <c r="A177" s="10">
        <v>7</v>
      </c>
      <c r="B177" s="12" t="s">
        <v>112</v>
      </c>
      <c r="C177" s="78"/>
      <c r="D177" s="53">
        <v>387</v>
      </c>
      <c r="E177" s="13" t="s">
        <v>8</v>
      </c>
      <c r="F177" s="13" t="s">
        <v>274</v>
      </c>
      <c r="G177" s="52">
        <v>1230500</v>
      </c>
      <c r="H177" s="52">
        <v>102541.67</v>
      </c>
      <c r="I177" s="51">
        <v>0.81071280000000001</v>
      </c>
      <c r="J177" s="14">
        <f t="shared" si="73"/>
        <v>83131.839999999997</v>
      </c>
      <c r="K177" s="14">
        <f t="shared" si="53"/>
        <v>83131.839999999997</v>
      </c>
      <c r="L177" s="14">
        <f t="shared" si="54"/>
        <v>83131.839999999997</v>
      </c>
      <c r="M177" s="14">
        <f t="shared" si="55"/>
        <v>83131.839999999997</v>
      </c>
      <c r="N177" s="14">
        <f t="shared" si="56"/>
        <v>83131.839999999997</v>
      </c>
      <c r="O177" s="14">
        <f t="shared" si="57"/>
        <v>83131.839999999997</v>
      </c>
      <c r="P177" s="14">
        <f t="shared" si="58"/>
        <v>83131.839999999997</v>
      </c>
      <c r="Q177" s="14">
        <f t="shared" si="59"/>
        <v>83131.839999999997</v>
      </c>
      <c r="R177" s="14">
        <f t="shared" si="60"/>
        <v>83131.839999999997</v>
      </c>
      <c r="S177" s="14">
        <f t="shared" si="61"/>
        <v>83131.839999999997</v>
      </c>
      <c r="T177" s="14">
        <f t="shared" si="62"/>
        <v>83131.839999999997</v>
      </c>
      <c r="U177" s="14">
        <f t="shared" si="63"/>
        <v>83131.839999999997</v>
      </c>
      <c r="V177" s="74">
        <f t="shared" si="64"/>
        <v>997582.07999999973</v>
      </c>
    </row>
    <row r="178" spans="1:22" ht="15.75" outlineLevel="2" x14ac:dyDescent="0.25">
      <c r="A178" s="10">
        <v>8</v>
      </c>
      <c r="B178" s="12" t="s">
        <v>113</v>
      </c>
      <c r="C178" s="78"/>
      <c r="D178" s="53">
        <v>492</v>
      </c>
      <c r="E178" s="13" t="s">
        <v>8</v>
      </c>
      <c r="F178" s="13" t="s">
        <v>274</v>
      </c>
      <c r="G178" s="52">
        <v>1230500</v>
      </c>
      <c r="H178" s="52">
        <v>102541.67</v>
      </c>
      <c r="I178" s="51">
        <v>0.81071280000000001</v>
      </c>
      <c r="J178" s="14">
        <f t="shared" si="73"/>
        <v>83131.839999999997</v>
      </c>
      <c r="K178" s="14">
        <f t="shared" si="53"/>
        <v>83131.839999999997</v>
      </c>
      <c r="L178" s="14">
        <f t="shared" si="54"/>
        <v>83131.839999999997</v>
      </c>
      <c r="M178" s="14">
        <f t="shared" si="55"/>
        <v>83131.839999999997</v>
      </c>
      <c r="N178" s="14">
        <f t="shared" si="56"/>
        <v>83131.839999999997</v>
      </c>
      <c r="O178" s="14">
        <f t="shared" si="57"/>
        <v>83131.839999999997</v>
      </c>
      <c r="P178" s="14">
        <f t="shared" si="58"/>
        <v>83131.839999999997</v>
      </c>
      <c r="Q178" s="14">
        <f t="shared" si="59"/>
        <v>83131.839999999997</v>
      </c>
      <c r="R178" s="14">
        <f t="shared" si="60"/>
        <v>83131.839999999997</v>
      </c>
      <c r="S178" s="14">
        <f t="shared" si="61"/>
        <v>83131.839999999997</v>
      </c>
      <c r="T178" s="14">
        <f t="shared" si="62"/>
        <v>83131.839999999997</v>
      </c>
      <c r="U178" s="14">
        <f t="shared" si="63"/>
        <v>83131.839999999997</v>
      </c>
      <c r="V178" s="74">
        <f t="shared" si="64"/>
        <v>997582.07999999973</v>
      </c>
    </row>
    <row r="179" spans="1:22" ht="15.75" outlineLevel="2" x14ac:dyDescent="0.25">
      <c r="A179" s="10">
        <v>9</v>
      </c>
      <c r="B179" s="12" t="s">
        <v>114</v>
      </c>
      <c r="C179" s="78"/>
      <c r="D179" s="53">
        <v>340</v>
      </c>
      <c r="E179" s="13" t="s">
        <v>8</v>
      </c>
      <c r="F179" s="13" t="s">
        <v>274</v>
      </c>
      <c r="G179" s="52">
        <v>1230500</v>
      </c>
      <c r="H179" s="52">
        <v>102541.67</v>
      </c>
      <c r="I179" s="51">
        <v>0.81071280000000001</v>
      </c>
      <c r="J179" s="14">
        <f t="shared" si="73"/>
        <v>83131.839999999997</v>
      </c>
      <c r="K179" s="14">
        <f t="shared" si="53"/>
        <v>83131.839999999997</v>
      </c>
      <c r="L179" s="14">
        <f t="shared" si="54"/>
        <v>83131.839999999997</v>
      </c>
      <c r="M179" s="14">
        <f t="shared" si="55"/>
        <v>83131.839999999997</v>
      </c>
      <c r="N179" s="14">
        <f t="shared" si="56"/>
        <v>83131.839999999997</v>
      </c>
      <c r="O179" s="14">
        <f t="shared" si="57"/>
        <v>83131.839999999997</v>
      </c>
      <c r="P179" s="14">
        <f t="shared" si="58"/>
        <v>83131.839999999997</v>
      </c>
      <c r="Q179" s="14">
        <f t="shared" si="59"/>
        <v>83131.839999999997</v>
      </c>
      <c r="R179" s="14">
        <f t="shared" si="60"/>
        <v>83131.839999999997</v>
      </c>
      <c r="S179" s="14">
        <f t="shared" si="61"/>
        <v>83131.839999999997</v>
      </c>
      <c r="T179" s="14">
        <f t="shared" si="62"/>
        <v>83131.839999999997</v>
      </c>
      <c r="U179" s="14">
        <f t="shared" si="63"/>
        <v>83131.839999999997</v>
      </c>
      <c r="V179" s="74">
        <f t="shared" si="64"/>
        <v>997582.07999999973</v>
      </c>
    </row>
    <row r="180" spans="1:22" ht="15.75" outlineLevel="2" x14ac:dyDescent="0.25">
      <c r="A180" s="10">
        <v>10</v>
      </c>
      <c r="B180" s="12" t="s">
        <v>115</v>
      </c>
      <c r="C180" s="78"/>
      <c r="D180" s="53">
        <v>834</v>
      </c>
      <c r="E180" s="13" t="s">
        <v>8</v>
      </c>
      <c r="F180" s="13" t="s">
        <v>274</v>
      </c>
      <c r="G180" s="52">
        <v>1230500</v>
      </c>
      <c r="H180" s="52">
        <v>102541.67</v>
      </c>
      <c r="I180" s="51">
        <v>0.81071280000000001</v>
      </c>
      <c r="J180" s="14">
        <f t="shared" si="73"/>
        <v>83131.839999999997</v>
      </c>
      <c r="K180" s="14">
        <f t="shared" si="53"/>
        <v>83131.839999999997</v>
      </c>
      <c r="L180" s="14">
        <f t="shared" si="54"/>
        <v>83131.839999999997</v>
      </c>
      <c r="M180" s="14">
        <f t="shared" si="55"/>
        <v>83131.839999999997</v>
      </c>
      <c r="N180" s="14">
        <f t="shared" si="56"/>
        <v>83131.839999999997</v>
      </c>
      <c r="O180" s="14">
        <f t="shared" si="57"/>
        <v>83131.839999999997</v>
      </c>
      <c r="P180" s="14">
        <f t="shared" si="58"/>
        <v>83131.839999999997</v>
      </c>
      <c r="Q180" s="14">
        <f t="shared" si="59"/>
        <v>83131.839999999997</v>
      </c>
      <c r="R180" s="14">
        <f t="shared" si="60"/>
        <v>83131.839999999997</v>
      </c>
      <c r="S180" s="14">
        <f t="shared" si="61"/>
        <v>83131.839999999997</v>
      </c>
      <c r="T180" s="14">
        <f t="shared" si="62"/>
        <v>83131.839999999997</v>
      </c>
      <c r="U180" s="14">
        <f t="shared" si="63"/>
        <v>83131.839999999997</v>
      </c>
      <c r="V180" s="74">
        <f t="shared" si="64"/>
        <v>997582.07999999973</v>
      </c>
    </row>
    <row r="181" spans="1:22" s="25" customFormat="1" ht="15.75" outlineLevel="2" x14ac:dyDescent="0.25">
      <c r="A181" s="10">
        <v>11</v>
      </c>
      <c r="B181" s="12" t="s">
        <v>116</v>
      </c>
      <c r="C181" s="78"/>
      <c r="D181" s="53">
        <v>559</v>
      </c>
      <c r="E181" s="13" t="s">
        <v>8</v>
      </c>
      <c r="F181" s="13" t="s">
        <v>274</v>
      </c>
      <c r="G181" s="52">
        <v>1230500</v>
      </c>
      <c r="H181" s="52">
        <v>102541.67</v>
      </c>
      <c r="I181" s="51">
        <v>0.81071280000000001</v>
      </c>
      <c r="J181" s="14">
        <f t="shared" si="73"/>
        <v>83131.839999999997</v>
      </c>
      <c r="K181" s="14">
        <f t="shared" si="53"/>
        <v>83131.839999999997</v>
      </c>
      <c r="L181" s="14">
        <f t="shared" si="54"/>
        <v>83131.839999999997</v>
      </c>
      <c r="M181" s="14">
        <f t="shared" si="55"/>
        <v>83131.839999999997</v>
      </c>
      <c r="N181" s="14">
        <f t="shared" si="56"/>
        <v>83131.839999999997</v>
      </c>
      <c r="O181" s="14">
        <f t="shared" si="57"/>
        <v>83131.839999999997</v>
      </c>
      <c r="P181" s="14">
        <f t="shared" si="58"/>
        <v>83131.839999999997</v>
      </c>
      <c r="Q181" s="14">
        <f t="shared" si="59"/>
        <v>83131.839999999997</v>
      </c>
      <c r="R181" s="14">
        <f t="shared" si="60"/>
        <v>83131.839999999997</v>
      </c>
      <c r="S181" s="14">
        <f t="shared" si="61"/>
        <v>83131.839999999997</v>
      </c>
      <c r="T181" s="14">
        <f t="shared" si="62"/>
        <v>83131.839999999997</v>
      </c>
      <c r="U181" s="14">
        <f t="shared" si="63"/>
        <v>83131.839999999997</v>
      </c>
      <c r="V181" s="74">
        <f t="shared" si="64"/>
        <v>997582.07999999973</v>
      </c>
    </row>
    <row r="182" spans="1:22" ht="15.75" outlineLevel="2" x14ac:dyDescent="0.25">
      <c r="A182" s="10">
        <v>12</v>
      </c>
      <c r="B182" s="12" t="s">
        <v>117</v>
      </c>
      <c r="C182" s="78"/>
      <c r="D182" s="53">
        <v>545</v>
      </c>
      <c r="E182" s="13" t="s">
        <v>8</v>
      </c>
      <c r="F182" s="13" t="s">
        <v>274</v>
      </c>
      <c r="G182" s="52">
        <v>1230500</v>
      </c>
      <c r="H182" s="52">
        <v>102541.67</v>
      </c>
      <c r="I182" s="51">
        <v>0.81071280000000001</v>
      </c>
      <c r="J182" s="14">
        <f t="shared" si="73"/>
        <v>83131.839999999997</v>
      </c>
      <c r="K182" s="14">
        <f t="shared" si="53"/>
        <v>83131.839999999997</v>
      </c>
      <c r="L182" s="14">
        <f t="shared" si="54"/>
        <v>83131.839999999997</v>
      </c>
      <c r="M182" s="14">
        <f t="shared" si="55"/>
        <v>83131.839999999997</v>
      </c>
      <c r="N182" s="14">
        <f t="shared" si="56"/>
        <v>83131.839999999997</v>
      </c>
      <c r="O182" s="14">
        <f t="shared" si="57"/>
        <v>83131.839999999997</v>
      </c>
      <c r="P182" s="14">
        <f t="shared" si="58"/>
        <v>83131.839999999997</v>
      </c>
      <c r="Q182" s="14">
        <f t="shared" si="59"/>
        <v>83131.839999999997</v>
      </c>
      <c r="R182" s="14">
        <f t="shared" si="60"/>
        <v>83131.839999999997</v>
      </c>
      <c r="S182" s="14">
        <f t="shared" si="61"/>
        <v>83131.839999999997</v>
      </c>
      <c r="T182" s="14">
        <f t="shared" si="62"/>
        <v>83131.839999999997</v>
      </c>
      <c r="U182" s="14">
        <f t="shared" si="63"/>
        <v>83131.839999999997</v>
      </c>
      <c r="V182" s="74">
        <f t="shared" si="64"/>
        <v>997582.07999999973</v>
      </c>
    </row>
    <row r="183" spans="1:22" ht="15.75" outlineLevel="2" x14ac:dyDescent="0.25">
      <c r="A183" s="10">
        <v>13</v>
      </c>
      <c r="B183" s="12" t="s">
        <v>118</v>
      </c>
      <c r="C183" s="78"/>
      <c r="D183" s="53">
        <v>366</v>
      </c>
      <c r="E183" s="13" t="s">
        <v>8</v>
      </c>
      <c r="F183" s="13" t="s">
        <v>274</v>
      </c>
      <c r="G183" s="52">
        <v>1230500</v>
      </c>
      <c r="H183" s="52">
        <v>102541.67</v>
      </c>
      <c r="I183" s="51">
        <v>0.24349999999999999</v>
      </c>
      <c r="J183" s="14">
        <f t="shared" si="73"/>
        <v>24968.9</v>
      </c>
      <c r="K183" s="14">
        <f t="shared" si="53"/>
        <v>24968.9</v>
      </c>
      <c r="L183" s="14">
        <f t="shared" si="54"/>
        <v>24968.9</v>
      </c>
      <c r="M183" s="14">
        <f t="shared" si="55"/>
        <v>24968.9</v>
      </c>
      <c r="N183" s="14">
        <f t="shared" si="56"/>
        <v>24968.9</v>
      </c>
      <c r="O183" s="14">
        <f t="shared" si="57"/>
        <v>24968.9</v>
      </c>
      <c r="P183" s="14">
        <f t="shared" si="58"/>
        <v>24968.9</v>
      </c>
      <c r="Q183" s="14">
        <f t="shared" si="59"/>
        <v>24968.9</v>
      </c>
      <c r="R183" s="14">
        <f t="shared" si="60"/>
        <v>24968.9</v>
      </c>
      <c r="S183" s="14">
        <f t="shared" si="61"/>
        <v>24968.9</v>
      </c>
      <c r="T183" s="14">
        <f t="shared" si="62"/>
        <v>24968.9</v>
      </c>
      <c r="U183" s="14">
        <f t="shared" si="63"/>
        <v>24968.9</v>
      </c>
      <c r="V183" s="74">
        <f t="shared" si="64"/>
        <v>299626.8</v>
      </c>
    </row>
    <row r="184" spans="1:22" ht="15.75" outlineLevel="2" x14ac:dyDescent="0.25">
      <c r="A184" s="10">
        <v>14</v>
      </c>
      <c r="B184" s="12" t="s">
        <v>120</v>
      </c>
      <c r="C184" s="78"/>
      <c r="D184" s="53">
        <v>839</v>
      </c>
      <c r="E184" s="13" t="s">
        <v>8</v>
      </c>
      <c r="F184" s="13" t="s">
        <v>274</v>
      </c>
      <c r="G184" s="52">
        <v>1230500</v>
      </c>
      <c r="H184" s="52">
        <v>102541.67</v>
      </c>
      <c r="I184" s="51">
        <v>0.81071280000000001</v>
      </c>
      <c r="J184" s="14">
        <f t="shared" si="73"/>
        <v>83131.839999999997</v>
      </c>
      <c r="K184" s="14">
        <f t="shared" si="53"/>
        <v>83131.839999999997</v>
      </c>
      <c r="L184" s="14">
        <f t="shared" si="54"/>
        <v>83131.839999999997</v>
      </c>
      <c r="M184" s="14">
        <f t="shared" si="55"/>
        <v>83131.839999999997</v>
      </c>
      <c r="N184" s="14">
        <f t="shared" si="56"/>
        <v>83131.839999999997</v>
      </c>
      <c r="O184" s="14">
        <f t="shared" si="57"/>
        <v>83131.839999999997</v>
      </c>
      <c r="P184" s="14">
        <f t="shared" si="58"/>
        <v>83131.839999999997</v>
      </c>
      <c r="Q184" s="14">
        <f t="shared" si="59"/>
        <v>83131.839999999997</v>
      </c>
      <c r="R184" s="14">
        <f t="shared" si="60"/>
        <v>83131.839999999997</v>
      </c>
      <c r="S184" s="14">
        <f t="shared" si="61"/>
        <v>83131.839999999997</v>
      </c>
      <c r="T184" s="14">
        <f t="shared" si="62"/>
        <v>83131.839999999997</v>
      </c>
      <c r="U184" s="14">
        <f t="shared" si="63"/>
        <v>83131.839999999997</v>
      </c>
      <c r="V184" s="74">
        <f t="shared" si="64"/>
        <v>997582.07999999973</v>
      </c>
    </row>
    <row r="185" spans="1:22" ht="18.75" outlineLevel="1" x14ac:dyDescent="0.25">
      <c r="A185" s="18"/>
      <c r="B185" s="21" t="s">
        <v>21</v>
      </c>
      <c r="C185" s="23">
        <v>1</v>
      </c>
      <c r="D185" s="23">
        <f t="shared" ref="D185:E185" si="86">D186</f>
        <v>915</v>
      </c>
      <c r="E185" s="22" t="str">
        <f t="shared" si="86"/>
        <v>-</v>
      </c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76">
        <f t="shared" ref="V185" si="87">V186</f>
        <v>1646162.1599999995</v>
      </c>
    </row>
    <row r="186" spans="1:22" ht="15.75" outlineLevel="2" x14ac:dyDescent="0.25">
      <c r="A186" s="10">
        <v>15</v>
      </c>
      <c r="B186" s="12" t="s">
        <v>119</v>
      </c>
      <c r="C186" s="78"/>
      <c r="D186" s="41">
        <v>915</v>
      </c>
      <c r="E186" s="13" t="s">
        <v>8</v>
      </c>
      <c r="F186" s="13" t="s">
        <v>287</v>
      </c>
      <c r="G186" s="66">
        <v>2460900</v>
      </c>
      <c r="H186" s="66">
        <v>205075</v>
      </c>
      <c r="I186" s="51">
        <v>0.66892689999999999</v>
      </c>
      <c r="J186" s="14">
        <f t="shared" si="73"/>
        <v>137180.18</v>
      </c>
      <c r="K186" s="14">
        <f t="shared" si="53"/>
        <v>137180.18</v>
      </c>
      <c r="L186" s="14">
        <f t="shared" si="54"/>
        <v>137180.18</v>
      </c>
      <c r="M186" s="14">
        <f t="shared" si="55"/>
        <v>137180.18</v>
      </c>
      <c r="N186" s="14">
        <f t="shared" si="56"/>
        <v>137180.18</v>
      </c>
      <c r="O186" s="14">
        <f t="shared" si="57"/>
        <v>137180.18</v>
      </c>
      <c r="P186" s="14">
        <f t="shared" si="58"/>
        <v>137180.18</v>
      </c>
      <c r="Q186" s="14">
        <f t="shared" si="59"/>
        <v>137180.18</v>
      </c>
      <c r="R186" s="14">
        <f t="shared" si="60"/>
        <v>137180.18</v>
      </c>
      <c r="S186" s="14">
        <f t="shared" si="61"/>
        <v>137180.18</v>
      </c>
      <c r="T186" s="14">
        <f t="shared" si="62"/>
        <v>137180.18</v>
      </c>
      <c r="U186" s="14">
        <f t="shared" si="63"/>
        <v>137180.18</v>
      </c>
      <c r="V186" s="74">
        <f t="shared" si="64"/>
        <v>1646162.1599999995</v>
      </c>
    </row>
    <row r="187" spans="1:22" ht="15.75" x14ac:dyDescent="0.25">
      <c r="A187" s="15">
        <v>10</v>
      </c>
      <c r="B187" s="24" t="s">
        <v>121</v>
      </c>
      <c r="C187" s="9">
        <f>C188</f>
        <v>17</v>
      </c>
      <c r="D187" s="68">
        <f t="shared" ref="D187" si="88">D188</f>
        <v>8370</v>
      </c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73">
        <f t="shared" ref="V187" si="89">V188</f>
        <v>14865029.520000001</v>
      </c>
    </row>
    <row r="188" spans="1:22" ht="18.75" outlineLevel="1" x14ac:dyDescent="0.25">
      <c r="A188" s="10"/>
      <c r="B188" s="21" t="s">
        <v>6</v>
      </c>
      <c r="C188" s="23">
        <v>17</v>
      </c>
      <c r="D188" s="69">
        <f t="shared" ref="D188" si="90">SUM(D189:D205)</f>
        <v>8370</v>
      </c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76">
        <f t="shared" ref="V188" si="91">SUM(V189:V205)</f>
        <v>14865029.520000001</v>
      </c>
    </row>
    <row r="189" spans="1:22" ht="15.75" outlineLevel="2" x14ac:dyDescent="0.25">
      <c r="A189" s="10">
        <v>1</v>
      </c>
      <c r="B189" s="12" t="s">
        <v>122</v>
      </c>
      <c r="C189" s="78"/>
      <c r="D189" s="41">
        <v>312</v>
      </c>
      <c r="E189" s="13" t="s">
        <v>8</v>
      </c>
      <c r="F189" s="13" t="s">
        <v>274</v>
      </c>
      <c r="G189" s="52">
        <v>1230500</v>
      </c>
      <c r="H189" s="52">
        <v>102541.67</v>
      </c>
      <c r="I189" s="51">
        <v>0.81071280000000001</v>
      </c>
      <c r="J189" s="14">
        <f t="shared" si="73"/>
        <v>83131.839999999997</v>
      </c>
      <c r="K189" s="14">
        <f t="shared" ref="K189:K252" si="92">J189</f>
        <v>83131.839999999997</v>
      </c>
      <c r="L189" s="14">
        <f t="shared" ref="L189:L252" si="93">J189</f>
        <v>83131.839999999997</v>
      </c>
      <c r="M189" s="14">
        <f t="shared" ref="M189:M252" si="94">J189</f>
        <v>83131.839999999997</v>
      </c>
      <c r="N189" s="14">
        <f t="shared" ref="N189:N252" si="95">J189</f>
        <v>83131.839999999997</v>
      </c>
      <c r="O189" s="14">
        <f t="shared" ref="O189:O252" si="96">J189</f>
        <v>83131.839999999997</v>
      </c>
      <c r="P189" s="14">
        <f t="shared" ref="P189:P252" si="97">J189</f>
        <v>83131.839999999997</v>
      </c>
      <c r="Q189" s="14">
        <f t="shared" ref="Q189:Q252" si="98">J189</f>
        <v>83131.839999999997</v>
      </c>
      <c r="R189" s="14">
        <f t="shared" ref="R189:R252" si="99">J189</f>
        <v>83131.839999999997</v>
      </c>
      <c r="S189" s="14">
        <f t="shared" ref="S189:S252" si="100">J189</f>
        <v>83131.839999999997</v>
      </c>
      <c r="T189" s="14">
        <f t="shared" ref="T189:T252" si="101">J189</f>
        <v>83131.839999999997</v>
      </c>
      <c r="U189" s="14">
        <f t="shared" ref="U189:U252" si="102">J189</f>
        <v>83131.839999999997</v>
      </c>
      <c r="V189" s="74">
        <f t="shared" ref="V189:V252" si="103">J189+K189+L189+M189+N189+O189+P189+Q189+R189+S189+T189+U189</f>
        <v>997582.07999999973</v>
      </c>
    </row>
    <row r="190" spans="1:22" ht="15.75" outlineLevel="2" x14ac:dyDescent="0.25">
      <c r="A190" s="10">
        <v>2</v>
      </c>
      <c r="B190" s="12" t="s">
        <v>123</v>
      </c>
      <c r="C190" s="78"/>
      <c r="D190" s="41">
        <v>430</v>
      </c>
      <c r="E190" s="13" t="s">
        <v>8</v>
      </c>
      <c r="F190" s="13" t="s">
        <v>274</v>
      </c>
      <c r="G190" s="52">
        <v>1230500</v>
      </c>
      <c r="H190" s="52">
        <v>102541.67</v>
      </c>
      <c r="I190" s="51">
        <v>0.81071280000000001</v>
      </c>
      <c r="J190" s="14">
        <f t="shared" si="73"/>
        <v>83131.839999999997</v>
      </c>
      <c r="K190" s="14">
        <f t="shared" si="92"/>
        <v>83131.839999999997</v>
      </c>
      <c r="L190" s="14">
        <f t="shared" si="93"/>
        <v>83131.839999999997</v>
      </c>
      <c r="M190" s="14">
        <f t="shared" si="94"/>
        <v>83131.839999999997</v>
      </c>
      <c r="N190" s="14">
        <f t="shared" si="95"/>
        <v>83131.839999999997</v>
      </c>
      <c r="O190" s="14">
        <f t="shared" si="96"/>
        <v>83131.839999999997</v>
      </c>
      <c r="P190" s="14">
        <f t="shared" si="97"/>
        <v>83131.839999999997</v>
      </c>
      <c r="Q190" s="14">
        <f t="shared" si="98"/>
        <v>83131.839999999997</v>
      </c>
      <c r="R190" s="14">
        <f t="shared" si="99"/>
        <v>83131.839999999997</v>
      </c>
      <c r="S190" s="14">
        <f t="shared" si="100"/>
        <v>83131.839999999997</v>
      </c>
      <c r="T190" s="14">
        <f t="shared" si="101"/>
        <v>83131.839999999997</v>
      </c>
      <c r="U190" s="14">
        <f t="shared" si="102"/>
        <v>83131.839999999997</v>
      </c>
      <c r="V190" s="74">
        <f t="shared" si="103"/>
        <v>997582.07999999973</v>
      </c>
    </row>
    <row r="191" spans="1:22" ht="15.75" outlineLevel="2" x14ac:dyDescent="0.25">
      <c r="A191" s="10">
        <v>3</v>
      </c>
      <c r="B191" s="12" t="s">
        <v>124</v>
      </c>
      <c r="C191" s="78"/>
      <c r="D191" s="41">
        <v>310</v>
      </c>
      <c r="E191" s="13" t="s">
        <v>8</v>
      </c>
      <c r="F191" s="13" t="s">
        <v>274</v>
      </c>
      <c r="G191" s="52">
        <v>1230500</v>
      </c>
      <c r="H191" s="52">
        <v>102541.67</v>
      </c>
      <c r="I191" s="51">
        <v>0.81071280000000001</v>
      </c>
      <c r="J191" s="14">
        <f t="shared" si="73"/>
        <v>83131.839999999997</v>
      </c>
      <c r="K191" s="14">
        <f t="shared" si="92"/>
        <v>83131.839999999997</v>
      </c>
      <c r="L191" s="14">
        <f t="shared" si="93"/>
        <v>83131.839999999997</v>
      </c>
      <c r="M191" s="14">
        <f t="shared" si="94"/>
        <v>83131.839999999997</v>
      </c>
      <c r="N191" s="14">
        <f t="shared" si="95"/>
        <v>83131.839999999997</v>
      </c>
      <c r="O191" s="14">
        <f t="shared" si="96"/>
        <v>83131.839999999997</v>
      </c>
      <c r="P191" s="14">
        <f t="shared" si="97"/>
        <v>83131.839999999997</v>
      </c>
      <c r="Q191" s="14">
        <f t="shared" si="98"/>
        <v>83131.839999999997</v>
      </c>
      <c r="R191" s="14">
        <f t="shared" si="99"/>
        <v>83131.839999999997</v>
      </c>
      <c r="S191" s="14">
        <f t="shared" si="100"/>
        <v>83131.839999999997</v>
      </c>
      <c r="T191" s="14">
        <f t="shared" si="101"/>
        <v>83131.839999999997</v>
      </c>
      <c r="U191" s="14">
        <f t="shared" si="102"/>
        <v>83131.839999999997</v>
      </c>
      <c r="V191" s="74">
        <f t="shared" si="103"/>
        <v>997582.07999999973</v>
      </c>
    </row>
    <row r="192" spans="1:22" ht="15.75" outlineLevel="2" x14ac:dyDescent="0.25">
      <c r="A192" s="10">
        <v>4</v>
      </c>
      <c r="B192" s="12" t="s">
        <v>125</v>
      </c>
      <c r="C192" s="78"/>
      <c r="D192" s="41">
        <v>338</v>
      </c>
      <c r="E192" s="13" t="s">
        <v>8</v>
      </c>
      <c r="F192" s="13" t="s">
        <v>274</v>
      </c>
      <c r="G192" s="52">
        <v>1230500</v>
      </c>
      <c r="H192" s="52">
        <v>102541.67</v>
      </c>
      <c r="I192" s="51">
        <v>0.52710639999999997</v>
      </c>
      <c r="J192" s="14">
        <f t="shared" si="73"/>
        <v>54050.37</v>
      </c>
      <c r="K192" s="14">
        <f t="shared" si="92"/>
        <v>54050.37</v>
      </c>
      <c r="L192" s="14">
        <f t="shared" si="93"/>
        <v>54050.37</v>
      </c>
      <c r="M192" s="14">
        <f t="shared" si="94"/>
        <v>54050.37</v>
      </c>
      <c r="N192" s="14">
        <f t="shared" si="95"/>
        <v>54050.37</v>
      </c>
      <c r="O192" s="14">
        <f t="shared" si="96"/>
        <v>54050.37</v>
      </c>
      <c r="P192" s="14">
        <f t="shared" si="97"/>
        <v>54050.37</v>
      </c>
      <c r="Q192" s="14">
        <f t="shared" si="98"/>
        <v>54050.37</v>
      </c>
      <c r="R192" s="14">
        <f t="shared" si="99"/>
        <v>54050.37</v>
      </c>
      <c r="S192" s="14">
        <f t="shared" si="100"/>
        <v>54050.37</v>
      </c>
      <c r="T192" s="14">
        <f t="shared" si="101"/>
        <v>54050.37</v>
      </c>
      <c r="U192" s="14">
        <f t="shared" si="102"/>
        <v>54050.37</v>
      </c>
      <c r="V192" s="74">
        <f t="shared" si="103"/>
        <v>648604.44000000006</v>
      </c>
    </row>
    <row r="193" spans="1:22" ht="15.75" outlineLevel="2" x14ac:dyDescent="0.25">
      <c r="A193" s="10">
        <v>5</v>
      </c>
      <c r="B193" s="12" t="s">
        <v>126</v>
      </c>
      <c r="C193" s="78"/>
      <c r="D193" s="41">
        <v>427</v>
      </c>
      <c r="E193" s="13" t="s">
        <v>8</v>
      </c>
      <c r="F193" s="13" t="s">
        <v>274</v>
      </c>
      <c r="G193" s="52">
        <v>1230500</v>
      </c>
      <c r="H193" s="52">
        <v>102541.67</v>
      </c>
      <c r="I193" s="51">
        <v>0.81071280000000001</v>
      </c>
      <c r="J193" s="14">
        <f t="shared" si="73"/>
        <v>83131.839999999997</v>
      </c>
      <c r="K193" s="14">
        <f t="shared" si="92"/>
        <v>83131.839999999997</v>
      </c>
      <c r="L193" s="14">
        <f t="shared" si="93"/>
        <v>83131.839999999997</v>
      </c>
      <c r="M193" s="14">
        <f t="shared" si="94"/>
        <v>83131.839999999997</v>
      </c>
      <c r="N193" s="14">
        <f t="shared" si="95"/>
        <v>83131.839999999997</v>
      </c>
      <c r="O193" s="14">
        <f t="shared" si="96"/>
        <v>83131.839999999997</v>
      </c>
      <c r="P193" s="14">
        <f t="shared" si="97"/>
        <v>83131.839999999997</v>
      </c>
      <c r="Q193" s="14">
        <f t="shared" si="98"/>
        <v>83131.839999999997</v>
      </c>
      <c r="R193" s="14">
        <f t="shared" si="99"/>
        <v>83131.839999999997</v>
      </c>
      <c r="S193" s="14">
        <f t="shared" si="100"/>
        <v>83131.839999999997</v>
      </c>
      <c r="T193" s="14">
        <f t="shared" si="101"/>
        <v>83131.839999999997</v>
      </c>
      <c r="U193" s="14">
        <f t="shared" si="102"/>
        <v>83131.839999999997</v>
      </c>
      <c r="V193" s="74">
        <f t="shared" si="103"/>
        <v>997582.07999999973</v>
      </c>
    </row>
    <row r="194" spans="1:22" ht="15.75" outlineLevel="2" x14ac:dyDescent="0.25">
      <c r="A194" s="10">
        <v>6</v>
      </c>
      <c r="B194" s="12" t="s">
        <v>127</v>
      </c>
      <c r="C194" s="78"/>
      <c r="D194" s="41">
        <v>850</v>
      </c>
      <c r="E194" s="13" t="s">
        <v>8</v>
      </c>
      <c r="F194" s="13" t="s">
        <v>274</v>
      </c>
      <c r="G194" s="52">
        <v>1230500</v>
      </c>
      <c r="H194" s="52">
        <v>102541.67</v>
      </c>
      <c r="I194" s="51">
        <v>0.81071280000000001</v>
      </c>
      <c r="J194" s="14">
        <f t="shared" si="73"/>
        <v>83131.839999999997</v>
      </c>
      <c r="K194" s="14">
        <f t="shared" si="92"/>
        <v>83131.839999999997</v>
      </c>
      <c r="L194" s="14">
        <f t="shared" si="93"/>
        <v>83131.839999999997</v>
      </c>
      <c r="M194" s="14">
        <f t="shared" si="94"/>
        <v>83131.839999999997</v>
      </c>
      <c r="N194" s="14">
        <f t="shared" si="95"/>
        <v>83131.839999999997</v>
      </c>
      <c r="O194" s="14">
        <f t="shared" si="96"/>
        <v>83131.839999999997</v>
      </c>
      <c r="P194" s="14">
        <f t="shared" si="97"/>
        <v>83131.839999999997</v>
      </c>
      <c r="Q194" s="14">
        <f t="shared" si="98"/>
        <v>83131.839999999997</v>
      </c>
      <c r="R194" s="14">
        <f t="shared" si="99"/>
        <v>83131.839999999997</v>
      </c>
      <c r="S194" s="14">
        <f t="shared" si="100"/>
        <v>83131.839999999997</v>
      </c>
      <c r="T194" s="14">
        <f t="shared" si="101"/>
        <v>83131.839999999997</v>
      </c>
      <c r="U194" s="14">
        <f t="shared" si="102"/>
        <v>83131.839999999997</v>
      </c>
      <c r="V194" s="74">
        <f t="shared" si="103"/>
        <v>997582.07999999973</v>
      </c>
    </row>
    <row r="195" spans="1:22" ht="15.75" outlineLevel="2" x14ac:dyDescent="0.25">
      <c r="A195" s="10">
        <v>7</v>
      </c>
      <c r="B195" s="12" t="s">
        <v>128</v>
      </c>
      <c r="C195" s="78"/>
      <c r="D195" s="41">
        <v>623</v>
      </c>
      <c r="E195" s="13" t="s">
        <v>8</v>
      </c>
      <c r="F195" s="13" t="s">
        <v>274</v>
      </c>
      <c r="G195" s="52">
        <v>1230500</v>
      </c>
      <c r="H195" s="52">
        <v>102541.67</v>
      </c>
      <c r="I195" s="51">
        <v>0.81071280000000001</v>
      </c>
      <c r="J195" s="14">
        <f t="shared" si="73"/>
        <v>83131.839999999997</v>
      </c>
      <c r="K195" s="14">
        <f t="shared" si="92"/>
        <v>83131.839999999997</v>
      </c>
      <c r="L195" s="14">
        <f t="shared" si="93"/>
        <v>83131.839999999997</v>
      </c>
      <c r="M195" s="14">
        <f t="shared" si="94"/>
        <v>83131.839999999997</v>
      </c>
      <c r="N195" s="14">
        <f t="shared" si="95"/>
        <v>83131.839999999997</v>
      </c>
      <c r="O195" s="14">
        <f t="shared" si="96"/>
        <v>83131.839999999997</v>
      </c>
      <c r="P195" s="14">
        <f t="shared" si="97"/>
        <v>83131.839999999997</v>
      </c>
      <c r="Q195" s="14">
        <f t="shared" si="98"/>
        <v>83131.839999999997</v>
      </c>
      <c r="R195" s="14">
        <f t="shared" si="99"/>
        <v>83131.839999999997</v>
      </c>
      <c r="S195" s="14">
        <f t="shared" si="100"/>
        <v>83131.839999999997</v>
      </c>
      <c r="T195" s="14">
        <f t="shared" si="101"/>
        <v>83131.839999999997</v>
      </c>
      <c r="U195" s="14">
        <f t="shared" si="102"/>
        <v>83131.839999999997</v>
      </c>
      <c r="V195" s="74">
        <f t="shared" si="103"/>
        <v>997582.07999999973</v>
      </c>
    </row>
    <row r="196" spans="1:22" ht="15.75" outlineLevel="2" x14ac:dyDescent="0.25">
      <c r="A196" s="10">
        <v>8</v>
      </c>
      <c r="B196" s="12" t="s">
        <v>129</v>
      </c>
      <c r="C196" s="78"/>
      <c r="D196" s="41">
        <v>456</v>
      </c>
      <c r="E196" s="13" t="s">
        <v>8</v>
      </c>
      <c r="F196" s="13" t="s">
        <v>274</v>
      </c>
      <c r="G196" s="52">
        <v>1230500</v>
      </c>
      <c r="H196" s="52">
        <v>102541.67</v>
      </c>
      <c r="I196" s="51">
        <v>0.81071280000000001</v>
      </c>
      <c r="J196" s="14">
        <f t="shared" si="73"/>
        <v>83131.839999999997</v>
      </c>
      <c r="K196" s="14">
        <f t="shared" si="92"/>
        <v>83131.839999999997</v>
      </c>
      <c r="L196" s="14">
        <f t="shared" si="93"/>
        <v>83131.839999999997</v>
      </c>
      <c r="M196" s="14">
        <f t="shared" si="94"/>
        <v>83131.839999999997</v>
      </c>
      <c r="N196" s="14">
        <f t="shared" si="95"/>
        <v>83131.839999999997</v>
      </c>
      <c r="O196" s="14">
        <f t="shared" si="96"/>
        <v>83131.839999999997</v>
      </c>
      <c r="P196" s="14">
        <f t="shared" si="97"/>
        <v>83131.839999999997</v>
      </c>
      <c r="Q196" s="14">
        <f t="shared" si="98"/>
        <v>83131.839999999997</v>
      </c>
      <c r="R196" s="14">
        <f t="shared" si="99"/>
        <v>83131.839999999997</v>
      </c>
      <c r="S196" s="14">
        <f t="shared" si="100"/>
        <v>83131.839999999997</v>
      </c>
      <c r="T196" s="14">
        <f t="shared" si="101"/>
        <v>83131.839999999997</v>
      </c>
      <c r="U196" s="14">
        <f t="shared" si="102"/>
        <v>83131.839999999997</v>
      </c>
      <c r="V196" s="74">
        <f t="shared" si="103"/>
        <v>997582.07999999973</v>
      </c>
    </row>
    <row r="197" spans="1:22" ht="15.75" outlineLevel="2" x14ac:dyDescent="0.25">
      <c r="A197" s="10">
        <v>9</v>
      </c>
      <c r="B197" s="12" t="s">
        <v>130</v>
      </c>
      <c r="C197" s="78"/>
      <c r="D197" s="41">
        <v>392</v>
      </c>
      <c r="E197" s="13" t="s">
        <v>8</v>
      </c>
      <c r="F197" s="13" t="s">
        <v>274</v>
      </c>
      <c r="G197" s="52">
        <v>1230500</v>
      </c>
      <c r="H197" s="52">
        <v>102541.67</v>
      </c>
      <c r="I197" s="51">
        <v>0.52710639999999997</v>
      </c>
      <c r="J197" s="14">
        <f t="shared" si="73"/>
        <v>54050.37</v>
      </c>
      <c r="K197" s="14">
        <f t="shared" si="92"/>
        <v>54050.37</v>
      </c>
      <c r="L197" s="14">
        <f t="shared" si="93"/>
        <v>54050.37</v>
      </c>
      <c r="M197" s="14">
        <f t="shared" si="94"/>
        <v>54050.37</v>
      </c>
      <c r="N197" s="14">
        <f t="shared" si="95"/>
        <v>54050.37</v>
      </c>
      <c r="O197" s="14">
        <f t="shared" si="96"/>
        <v>54050.37</v>
      </c>
      <c r="P197" s="14">
        <f t="shared" si="97"/>
        <v>54050.37</v>
      </c>
      <c r="Q197" s="14">
        <f t="shared" si="98"/>
        <v>54050.37</v>
      </c>
      <c r="R197" s="14">
        <f t="shared" si="99"/>
        <v>54050.37</v>
      </c>
      <c r="S197" s="14">
        <f t="shared" si="100"/>
        <v>54050.37</v>
      </c>
      <c r="T197" s="14">
        <f t="shared" si="101"/>
        <v>54050.37</v>
      </c>
      <c r="U197" s="14">
        <f t="shared" si="102"/>
        <v>54050.37</v>
      </c>
      <c r="V197" s="74">
        <f t="shared" si="103"/>
        <v>648604.44000000006</v>
      </c>
    </row>
    <row r="198" spans="1:22" ht="15.75" outlineLevel="2" x14ac:dyDescent="0.25">
      <c r="A198" s="10">
        <v>10</v>
      </c>
      <c r="B198" s="12" t="s">
        <v>131</v>
      </c>
      <c r="C198" s="78"/>
      <c r="D198" s="41">
        <v>384</v>
      </c>
      <c r="E198" s="13" t="s">
        <v>8</v>
      </c>
      <c r="F198" s="13" t="s">
        <v>274</v>
      </c>
      <c r="G198" s="52">
        <v>1230500</v>
      </c>
      <c r="H198" s="52">
        <v>102541.67</v>
      </c>
      <c r="I198" s="51">
        <v>0.24349999999999999</v>
      </c>
      <c r="J198" s="14">
        <f t="shared" si="73"/>
        <v>24968.9</v>
      </c>
      <c r="K198" s="14">
        <f t="shared" si="92"/>
        <v>24968.9</v>
      </c>
      <c r="L198" s="14">
        <f t="shared" si="93"/>
        <v>24968.9</v>
      </c>
      <c r="M198" s="14">
        <f t="shared" si="94"/>
        <v>24968.9</v>
      </c>
      <c r="N198" s="14">
        <f t="shared" si="95"/>
        <v>24968.9</v>
      </c>
      <c r="O198" s="14">
        <f t="shared" si="96"/>
        <v>24968.9</v>
      </c>
      <c r="P198" s="14">
        <f t="shared" si="97"/>
        <v>24968.9</v>
      </c>
      <c r="Q198" s="14">
        <f t="shared" si="98"/>
        <v>24968.9</v>
      </c>
      <c r="R198" s="14">
        <f t="shared" si="99"/>
        <v>24968.9</v>
      </c>
      <c r="S198" s="14">
        <f t="shared" si="100"/>
        <v>24968.9</v>
      </c>
      <c r="T198" s="14">
        <f t="shared" si="101"/>
        <v>24968.9</v>
      </c>
      <c r="U198" s="14">
        <f t="shared" si="102"/>
        <v>24968.9</v>
      </c>
      <c r="V198" s="74">
        <f t="shared" si="103"/>
        <v>299626.8</v>
      </c>
    </row>
    <row r="199" spans="1:22" ht="15.75" outlineLevel="2" x14ac:dyDescent="0.25">
      <c r="A199" s="10">
        <v>11</v>
      </c>
      <c r="B199" s="12" t="s">
        <v>132</v>
      </c>
      <c r="C199" s="78"/>
      <c r="D199" s="41">
        <v>410</v>
      </c>
      <c r="E199" s="13" t="s">
        <v>8</v>
      </c>
      <c r="F199" s="13" t="s">
        <v>274</v>
      </c>
      <c r="G199" s="52">
        <v>1230500</v>
      </c>
      <c r="H199" s="52">
        <v>102541.67</v>
      </c>
      <c r="I199" s="51">
        <v>0.81071280000000001</v>
      </c>
      <c r="J199" s="14">
        <f t="shared" si="73"/>
        <v>83131.839999999997</v>
      </c>
      <c r="K199" s="14">
        <f t="shared" si="92"/>
        <v>83131.839999999997</v>
      </c>
      <c r="L199" s="14">
        <f t="shared" si="93"/>
        <v>83131.839999999997</v>
      </c>
      <c r="M199" s="14">
        <f t="shared" si="94"/>
        <v>83131.839999999997</v>
      </c>
      <c r="N199" s="14">
        <f t="shared" si="95"/>
        <v>83131.839999999997</v>
      </c>
      <c r="O199" s="14">
        <f t="shared" si="96"/>
        <v>83131.839999999997</v>
      </c>
      <c r="P199" s="14">
        <f t="shared" si="97"/>
        <v>83131.839999999997</v>
      </c>
      <c r="Q199" s="14">
        <f t="shared" si="98"/>
        <v>83131.839999999997</v>
      </c>
      <c r="R199" s="14">
        <f t="shared" si="99"/>
        <v>83131.839999999997</v>
      </c>
      <c r="S199" s="14">
        <f t="shared" si="100"/>
        <v>83131.839999999997</v>
      </c>
      <c r="T199" s="14">
        <f t="shared" si="101"/>
        <v>83131.839999999997</v>
      </c>
      <c r="U199" s="14">
        <f t="shared" si="102"/>
        <v>83131.839999999997</v>
      </c>
      <c r="V199" s="74">
        <f t="shared" si="103"/>
        <v>997582.07999999973</v>
      </c>
    </row>
    <row r="200" spans="1:22" ht="15.75" outlineLevel="2" x14ac:dyDescent="0.25">
      <c r="A200" s="10">
        <v>12</v>
      </c>
      <c r="B200" s="12" t="s">
        <v>133</v>
      </c>
      <c r="C200" s="78"/>
      <c r="D200" s="41">
        <v>596</v>
      </c>
      <c r="E200" s="13" t="s">
        <v>8</v>
      </c>
      <c r="F200" s="13" t="s">
        <v>274</v>
      </c>
      <c r="G200" s="52">
        <v>1230500</v>
      </c>
      <c r="H200" s="52">
        <v>102541.67</v>
      </c>
      <c r="I200" s="51">
        <v>0.24349999999999999</v>
      </c>
      <c r="J200" s="14">
        <f t="shared" si="73"/>
        <v>24968.9</v>
      </c>
      <c r="K200" s="14">
        <f t="shared" si="92"/>
        <v>24968.9</v>
      </c>
      <c r="L200" s="14">
        <f t="shared" si="93"/>
        <v>24968.9</v>
      </c>
      <c r="M200" s="14">
        <f t="shared" si="94"/>
        <v>24968.9</v>
      </c>
      <c r="N200" s="14">
        <f t="shared" si="95"/>
        <v>24968.9</v>
      </c>
      <c r="O200" s="14">
        <f t="shared" si="96"/>
        <v>24968.9</v>
      </c>
      <c r="P200" s="14">
        <f t="shared" si="97"/>
        <v>24968.9</v>
      </c>
      <c r="Q200" s="14">
        <f t="shared" si="98"/>
        <v>24968.9</v>
      </c>
      <c r="R200" s="14">
        <f t="shared" si="99"/>
        <v>24968.9</v>
      </c>
      <c r="S200" s="14">
        <f t="shared" si="100"/>
        <v>24968.9</v>
      </c>
      <c r="T200" s="14">
        <f t="shared" si="101"/>
        <v>24968.9</v>
      </c>
      <c r="U200" s="14">
        <f t="shared" si="102"/>
        <v>24968.9</v>
      </c>
      <c r="V200" s="74">
        <f t="shared" si="103"/>
        <v>299626.8</v>
      </c>
    </row>
    <row r="201" spans="1:22" ht="15.75" outlineLevel="2" x14ac:dyDescent="0.25">
      <c r="A201" s="10">
        <v>13</v>
      </c>
      <c r="B201" s="12" t="s">
        <v>134</v>
      </c>
      <c r="C201" s="78"/>
      <c r="D201" s="41">
        <v>750</v>
      </c>
      <c r="E201" s="13" t="s">
        <v>8</v>
      </c>
      <c r="F201" s="13" t="s">
        <v>274</v>
      </c>
      <c r="G201" s="52">
        <v>1230500</v>
      </c>
      <c r="H201" s="52">
        <v>102541.67</v>
      </c>
      <c r="I201" s="51">
        <v>0.81071280000000001</v>
      </c>
      <c r="J201" s="14">
        <f t="shared" si="73"/>
        <v>83131.839999999997</v>
      </c>
      <c r="K201" s="14">
        <f t="shared" si="92"/>
        <v>83131.839999999997</v>
      </c>
      <c r="L201" s="14">
        <f t="shared" si="93"/>
        <v>83131.839999999997</v>
      </c>
      <c r="M201" s="14">
        <f t="shared" si="94"/>
        <v>83131.839999999997</v>
      </c>
      <c r="N201" s="14">
        <f t="shared" si="95"/>
        <v>83131.839999999997</v>
      </c>
      <c r="O201" s="14">
        <f t="shared" si="96"/>
        <v>83131.839999999997</v>
      </c>
      <c r="P201" s="14">
        <f t="shared" si="97"/>
        <v>83131.839999999997</v>
      </c>
      <c r="Q201" s="14">
        <f t="shared" si="98"/>
        <v>83131.839999999997</v>
      </c>
      <c r="R201" s="14">
        <f t="shared" si="99"/>
        <v>83131.839999999997</v>
      </c>
      <c r="S201" s="14">
        <f t="shared" si="100"/>
        <v>83131.839999999997</v>
      </c>
      <c r="T201" s="14">
        <f t="shared" si="101"/>
        <v>83131.839999999997</v>
      </c>
      <c r="U201" s="14">
        <f t="shared" si="102"/>
        <v>83131.839999999997</v>
      </c>
      <c r="V201" s="74">
        <f t="shared" si="103"/>
        <v>997582.07999999973</v>
      </c>
    </row>
    <row r="202" spans="1:22" ht="15.75" outlineLevel="2" x14ac:dyDescent="0.25">
      <c r="A202" s="10">
        <v>14</v>
      </c>
      <c r="B202" s="12" t="s">
        <v>135</v>
      </c>
      <c r="C202" s="78"/>
      <c r="D202" s="41">
        <v>589</v>
      </c>
      <c r="E202" s="13" t="s">
        <v>8</v>
      </c>
      <c r="F202" s="13" t="s">
        <v>274</v>
      </c>
      <c r="G202" s="52">
        <v>1230500</v>
      </c>
      <c r="H202" s="52">
        <v>102541.67</v>
      </c>
      <c r="I202" s="51">
        <v>0.81071280000000001</v>
      </c>
      <c r="J202" s="14">
        <f t="shared" si="73"/>
        <v>83131.839999999997</v>
      </c>
      <c r="K202" s="14">
        <f t="shared" si="92"/>
        <v>83131.839999999997</v>
      </c>
      <c r="L202" s="14">
        <f t="shared" si="93"/>
        <v>83131.839999999997</v>
      </c>
      <c r="M202" s="14">
        <f t="shared" si="94"/>
        <v>83131.839999999997</v>
      </c>
      <c r="N202" s="14">
        <f t="shared" si="95"/>
        <v>83131.839999999997</v>
      </c>
      <c r="O202" s="14">
        <f t="shared" si="96"/>
        <v>83131.839999999997</v>
      </c>
      <c r="P202" s="14">
        <f t="shared" si="97"/>
        <v>83131.839999999997</v>
      </c>
      <c r="Q202" s="14">
        <f t="shared" si="98"/>
        <v>83131.839999999997</v>
      </c>
      <c r="R202" s="14">
        <f t="shared" si="99"/>
        <v>83131.839999999997</v>
      </c>
      <c r="S202" s="14">
        <f t="shared" si="100"/>
        <v>83131.839999999997</v>
      </c>
      <c r="T202" s="14">
        <f t="shared" si="101"/>
        <v>83131.839999999997</v>
      </c>
      <c r="U202" s="14">
        <f t="shared" si="102"/>
        <v>83131.839999999997</v>
      </c>
      <c r="V202" s="74">
        <f t="shared" si="103"/>
        <v>997582.07999999973</v>
      </c>
    </row>
    <row r="203" spans="1:22" ht="15.75" outlineLevel="2" x14ac:dyDescent="0.25">
      <c r="A203" s="10">
        <v>15</v>
      </c>
      <c r="B203" s="12" t="s">
        <v>136</v>
      </c>
      <c r="C203" s="78"/>
      <c r="D203" s="41">
        <v>390</v>
      </c>
      <c r="E203" s="13" t="s">
        <v>8</v>
      </c>
      <c r="F203" s="13" t="s">
        <v>274</v>
      </c>
      <c r="G203" s="52">
        <v>1230500</v>
      </c>
      <c r="H203" s="52">
        <v>102541.67</v>
      </c>
      <c r="I203" s="51">
        <v>0.81071280000000001</v>
      </c>
      <c r="J203" s="14">
        <f t="shared" si="73"/>
        <v>83131.839999999997</v>
      </c>
      <c r="K203" s="14">
        <f t="shared" si="92"/>
        <v>83131.839999999997</v>
      </c>
      <c r="L203" s="14">
        <f t="shared" si="93"/>
        <v>83131.839999999997</v>
      </c>
      <c r="M203" s="14">
        <f t="shared" si="94"/>
        <v>83131.839999999997</v>
      </c>
      <c r="N203" s="14">
        <f t="shared" si="95"/>
        <v>83131.839999999997</v>
      </c>
      <c r="O203" s="14">
        <f t="shared" si="96"/>
        <v>83131.839999999997</v>
      </c>
      <c r="P203" s="14">
        <f t="shared" si="97"/>
        <v>83131.839999999997</v>
      </c>
      <c r="Q203" s="14">
        <f t="shared" si="98"/>
        <v>83131.839999999997</v>
      </c>
      <c r="R203" s="14">
        <f t="shared" si="99"/>
        <v>83131.839999999997</v>
      </c>
      <c r="S203" s="14">
        <f t="shared" si="100"/>
        <v>83131.839999999997</v>
      </c>
      <c r="T203" s="14">
        <f t="shared" si="101"/>
        <v>83131.839999999997</v>
      </c>
      <c r="U203" s="14">
        <f t="shared" si="102"/>
        <v>83131.839999999997</v>
      </c>
      <c r="V203" s="74">
        <f t="shared" si="103"/>
        <v>997582.07999999973</v>
      </c>
    </row>
    <row r="204" spans="1:22" ht="15.75" outlineLevel="2" x14ac:dyDescent="0.25">
      <c r="A204" s="10">
        <v>16</v>
      </c>
      <c r="B204" s="12" t="s">
        <v>137</v>
      </c>
      <c r="C204" s="78"/>
      <c r="D204" s="41">
        <v>597</v>
      </c>
      <c r="E204" s="13" t="s">
        <v>8</v>
      </c>
      <c r="F204" s="13" t="s">
        <v>274</v>
      </c>
      <c r="G204" s="52">
        <v>1230500</v>
      </c>
      <c r="H204" s="52">
        <v>102541.67</v>
      </c>
      <c r="I204" s="51">
        <v>0.81071280000000001</v>
      </c>
      <c r="J204" s="14">
        <f t="shared" ref="J204:J267" si="104">ROUND(H204*I204,2)</f>
        <v>83131.839999999997</v>
      </c>
      <c r="K204" s="14">
        <f t="shared" si="92"/>
        <v>83131.839999999997</v>
      </c>
      <c r="L204" s="14">
        <f t="shared" si="93"/>
        <v>83131.839999999997</v>
      </c>
      <c r="M204" s="14">
        <f t="shared" si="94"/>
        <v>83131.839999999997</v>
      </c>
      <c r="N204" s="14">
        <f t="shared" si="95"/>
        <v>83131.839999999997</v>
      </c>
      <c r="O204" s="14">
        <f t="shared" si="96"/>
        <v>83131.839999999997</v>
      </c>
      <c r="P204" s="14">
        <f t="shared" si="97"/>
        <v>83131.839999999997</v>
      </c>
      <c r="Q204" s="14">
        <f t="shared" si="98"/>
        <v>83131.839999999997</v>
      </c>
      <c r="R204" s="14">
        <f t="shared" si="99"/>
        <v>83131.839999999997</v>
      </c>
      <c r="S204" s="14">
        <f t="shared" si="100"/>
        <v>83131.839999999997</v>
      </c>
      <c r="T204" s="14">
        <f t="shared" si="101"/>
        <v>83131.839999999997</v>
      </c>
      <c r="U204" s="14">
        <f t="shared" si="102"/>
        <v>83131.839999999997</v>
      </c>
      <c r="V204" s="74">
        <f t="shared" si="103"/>
        <v>997582.07999999973</v>
      </c>
    </row>
    <row r="205" spans="1:22" ht="15.75" outlineLevel="2" x14ac:dyDescent="0.25">
      <c r="A205" s="10">
        <v>17</v>
      </c>
      <c r="B205" s="12" t="s">
        <v>138</v>
      </c>
      <c r="C205" s="78"/>
      <c r="D205" s="41">
        <v>516</v>
      </c>
      <c r="E205" s="13" t="s">
        <v>8</v>
      </c>
      <c r="F205" s="13" t="s">
        <v>274</v>
      </c>
      <c r="G205" s="52">
        <v>1230500</v>
      </c>
      <c r="H205" s="52">
        <v>102541.67</v>
      </c>
      <c r="I205" s="51">
        <v>0.81071280000000001</v>
      </c>
      <c r="J205" s="14">
        <f t="shared" si="104"/>
        <v>83131.839999999997</v>
      </c>
      <c r="K205" s="14">
        <f t="shared" si="92"/>
        <v>83131.839999999997</v>
      </c>
      <c r="L205" s="14">
        <f t="shared" si="93"/>
        <v>83131.839999999997</v>
      </c>
      <c r="M205" s="14">
        <f t="shared" si="94"/>
        <v>83131.839999999997</v>
      </c>
      <c r="N205" s="14">
        <f t="shared" si="95"/>
        <v>83131.839999999997</v>
      </c>
      <c r="O205" s="14">
        <f t="shared" si="96"/>
        <v>83131.839999999997</v>
      </c>
      <c r="P205" s="14">
        <f t="shared" si="97"/>
        <v>83131.839999999997</v>
      </c>
      <c r="Q205" s="14">
        <f t="shared" si="98"/>
        <v>83131.839999999997</v>
      </c>
      <c r="R205" s="14">
        <f t="shared" si="99"/>
        <v>83131.839999999997</v>
      </c>
      <c r="S205" s="14">
        <f t="shared" si="100"/>
        <v>83131.839999999997</v>
      </c>
      <c r="T205" s="14">
        <f t="shared" si="101"/>
        <v>83131.839999999997</v>
      </c>
      <c r="U205" s="14">
        <f t="shared" si="102"/>
        <v>83131.839999999997</v>
      </c>
      <c r="V205" s="74">
        <f t="shared" si="103"/>
        <v>997582.07999999973</v>
      </c>
    </row>
    <row r="206" spans="1:22" ht="15.75" x14ac:dyDescent="0.25">
      <c r="A206" s="43">
        <v>11</v>
      </c>
      <c r="B206" s="24" t="s">
        <v>139</v>
      </c>
      <c r="C206" s="9">
        <f>C207+C209+C220+C222</f>
        <v>13</v>
      </c>
      <c r="D206" s="68">
        <f t="shared" ref="D206" si="105">D207+D209+D220+D222</f>
        <v>8571</v>
      </c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73">
        <f t="shared" ref="V206" si="106">V207+V209+V220+V222</f>
        <v>11507648.879999999</v>
      </c>
    </row>
    <row r="207" spans="1:22" ht="16.5" outlineLevel="1" x14ac:dyDescent="0.25">
      <c r="A207" s="15"/>
      <c r="B207" s="63" t="s">
        <v>294</v>
      </c>
      <c r="C207" s="9">
        <v>1</v>
      </c>
      <c r="D207" s="9">
        <f t="shared" ref="D207:E207" si="107">D208</f>
        <v>43</v>
      </c>
      <c r="E207" s="6" t="str">
        <f t="shared" si="107"/>
        <v>-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73">
        <f t="shared" ref="V207" si="108">V208</f>
        <v>399208.92000000016</v>
      </c>
    </row>
    <row r="208" spans="1:22" ht="15.75" outlineLevel="2" x14ac:dyDescent="0.25">
      <c r="A208" s="10">
        <v>1</v>
      </c>
      <c r="B208" s="40" t="s">
        <v>224</v>
      </c>
      <c r="C208" s="9"/>
      <c r="D208" s="41">
        <v>43</v>
      </c>
      <c r="E208" s="6" t="s">
        <v>8</v>
      </c>
      <c r="F208" s="13" t="s">
        <v>293</v>
      </c>
      <c r="G208" s="66">
        <v>922875</v>
      </c>
      <c r="H208" s="66">
        <v>76906.25</v>
      </c>
      <c r="I208" s="51">
        <v>0.43257099999999998</v>
      </c>
      <c r="J208" s="14">
        <f t="shared" si="104"/>
        <v>33267.410000000003</v>
      </c>
      <c r="K208" s="14">
        <f t="shared" si="92"/>
        <v>33267.410000000003</v>
      </c>
      <c r="L208" s="14">
        <f t="shared" si="93"/>
        <v>33267.410000000003</v>
      </c>
      <c r="M208" s="14">
        <f t="shared" si="94"/>
        <v>33267.410000000003</v>
      </c>
      <c r="N208" s="14">
        <f t="shared" si="95"/>
        <v>33267.410000000003</v>
      </c>
      <c r="O208" s="14">
        <f t="shared" si="96"/>
        <v>33267.410000000003</v>
      </c>
      <c r="P208" s="14">
        <f t="shared" si="97"/>
        <v>33267.410000000003</v>
      </c>
      <c r="Q208" s="14">
        <f t="shared" si="98"/>
        <v>33267.410000000003</v>
      </c>
      <c r="R208" s="14">
        <f t="shared" si="99"/>
        <v>33267.410000000003</v>
      </c>
      <c r="S208" s="14">
        <f t="shared" si="100"/>
        <v>33267.410000000003</v>
      </c>
      <c r="T208" s="14">
        <f t="shared" si="101"/>
        <v>33267.410000000003</v>
      </c>
      <c r="U208" s="14">
        <f t="shared" si="102"/>
        <v>33267.410000000003</v>
      </c>
      <c r="V208" s="74">
        <f t="shared" si="103"/>
        <v>399208.92000000016</v>
      </c>
    </row>
    <row r="209" spans="1:22" ht="18.75" outlineLevel="1" x14ac:dyDescent="0.25">
      <c r="A209" s="10"/>
      <c r="B209" s="21" t="s">
        <v>6</v>
      </c>
      <c r="C209" s="23">
        <v>10</v>
      </c>
      <c r="D209" s="69">
        <f t="shared" ref="D209" si="109">SUM(D210:D219)</f>
        <v>5690</v>
      </c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76">
        <f t="shared" ref="V209" si="110">SUM(V210:V219)</f>
        <v>8405421.2399999984</v>
      </c>
    </row>
    <row r="210" spans="1:22" ht="15.75" outlineLevel="2" x14ac:dyDescent="0.25">
      <c r="A210" s="10">
        <v>1</v>
      </c>
      <c r="B210" s="12" t="s">
        <v>140</v>
      </c>
      <c r="C210" s="78"/>
      <c r="D210" s="41">
        <v>450</v>
      </c>
      <c r="E210" s="13" t="s">
        <v>8</v>
      </c>
      <c r="F210" s="13" t="s">
        <v>274</v>
      </c>
      <c r="G210" s="52">
        <v>1230500</v>
      </c>
      <c r="H210" s="52">
        <v>102541.67</v>
      </c>
      <c r="I210" s="51">
        <v>0.81071280000000001</v>
      </c>
      <c r="J210" s="14">
        <f t="shared" si="104"/>
        <v>83131.839999999997</v>
      </c>
      <c r="K210" s="14">
        <f t="shared" si="92"/>
        <v>83131.839999999997</v>
      </c>
      <c r="L210" s="14">
        <f t="shared" si="93"/>
        <v>83131.839999999997</v>
      </c>
      <c r="M210" s="14">
        <f t="shared" si="94"/>
        <v>83131.839999999997</v>
      </c>
      <c r="N210" s="14">
        <f t="shared" si="95"/>
        <v>83131.839999999997</v>
      </c>
      <c r="O210" s="14">
        <f t="shared" si="96"/>
        <v>83131.839999999997</v>
      </c>
      <c r="P210" s="14">
        <f t="shared" si="97"/>
        <v>83131.839999999997</v>
      </c>
      <c r="Q210" s="14">
        <f t="shared" si="98"/>
        <v>83131.839999999997</v>
      </c>
      <c r="R210" s="14">
        <f t="shared" si="99"/>
        <v>83131.839999999997</v>
      </c>
      <c r="S210" s="14">
        <f t="shared" si="100"/>
        <v>83131.839999999997</v>
      </c>
      <c r="T210" s="14">
        <f t="shared" si="101"/>
        <v>83131.839999999997</v>
      </c>
      <c r="U210" s="14">
        <f t="shared" si="102"/>
        <v>83131.839999999997</v>
      </c>
      <c r="V210" s="74">
        <f t="shared" si="103"/>
        <v>997582.07999999973</v>
      </c>
    </row>
    <row r="211" spans="1:22" ht="15.75" outlineLevel="2" x14ac:dyDescent="0.25">
      <c r="A211" s="10">
        <v>2</v>
      </c>
      <c r="B211" s="12" t="s">
        <v>141</v>
      </c>
      <c r="C211" s="78"/>
      <c r="D211" s="41">
        <v>620</v>
      </c>
      <c r="E211" s="13" t="s">
        <v>8</v>
      </c>
      <c r="F211" s="13" t="s">
        <v>274</v>
      </c>
      <c r="G211" s="52">
        <v>1230500</v>
      </c>
      <c r="H211" s="52">
        <v>102541.67</v>
      </c>
      <c r="I211" s="51">
        <v>0.81071280000000001</v>
      </c>
      <c r="J211" s="14">
        <f t="shared" si="104"/>
        <v>83131.839999999997</v>
      </c>
      <c r="K211" s="14">
        <f t="shared" si="92"/>
        <v>83131.839999999997</v>
      </c>
      <c r="L211" s="14">
        <f t="shared" si="93"/>
        <v>83131.839999999997</v>
      </c>
      <c r="M211" s="14">
        <f t="shared" si="94"/>
        <v>83131.839999999997</v>
      </c>
      <c r="N211" s="14">
        <f t="shared" si="95"/>
        <v>83131.839999999997</v>
      </c>
      <c r="O211" s="14">
        <f t="shared" si="96"/>
        <v>83131.839999999997</v>
      </c>
      <c r="P211" s="14">
        <f t="shared" si="97"/>
        <v>83131.839999999997</v>
      </c>
      <c r="Q211" s="14">
        <f t="shared" si="98"/>
        <v>83131.839999999997</v>
      </c>
      <c r="R211" s="14">
        <f t="shared" si="99"/>
        <v>83131.839999999997</v>
      </c>
      <c r="S211" s="14">
        <f t="shared" si="100"/>
        <v>83131.839999999997</v>
      </c>
      <c r="T211" s="14">
        <f t="shared" si="101"/>
        <v>83131.839999999997</v>
      </c>
      <c r="U211" s="14">
        <f t="shared" si="102"/>
        <v>83131.839999999997</v>
      </c>
      <c r="V211" s="74">
        <f t="shared" si="103"/>
        <v>997582.07999999973</v>
      </c>
    </row>
    <row r="212" spans="1:22" ht="15.75" outlineLevel="2" x14ac:dyDescent="0.25">
      <c r="A212" s="10">
        <v>3</v>
      </c>
      <c r="B212" s="12" t="s">
        <v>142</v>
      </c>
      <c r="C212" s="78"/>
      <c r="D212" s="41">
        <v>392</v>
      </c>
      <c r="E212" s="13" t="s">
        <v>8</v>
      </c>
      <c r="F212" s="13" t="s">
        <v>274</v>
      </c>
      <c r="G212" s="52">
        <v>1230500</v>
      </c>
      <c r="H212" s="52">
        <v>102541.67</v>
      </c>
      <c r="I212" s="51">
        <v>0.81071280000000001</v>
      </c>
      <c r="J212" s="14">
        <f t="shared" si="104"/>
        <v>83131.839999999997</v>
      </c>
      <c r="K212" s="14">
        <f t="shared" si="92"/>
        <v>83131.839999999997</v>
      </c>
      <c r="L212" s="14">
        <f t="shared" si="93"/>
        <v>83131.839999999997</v>
      </c>
      <c r="M212" s="14">
        <f t="shared" si="94"/>
        <v>83131.839999999997</v>
      </c>
      <c r="N212" s="14">
        <f t="shared" si="95"/>
        <v>83131.839999999997</v>
      </c>
      <c r="O212" s="14">
        <f t="shared" si="96"/>
        <v>83131.839999999997</v>
      </c>
      <c r="P212" s="14">
        <f t="shared" si="97"/>
        <v>83131.839999999997</v>
      </c>
      <c r="Q212" s="14">
        <f t="shared" si="98"/>
        <v>83131.839999999997</v>
      </c>
      <c r="R212" s="14">
        <f t="shared" si="99"/>
        <v>83131.839999999997</v>
      </c>
      <c r="S212" s="14">
        <f t="shared" si="100"/>
        <v>83131.839999999997</v>
      </c>
      <c r="T212" s="14">
        <f t="shared" si="101"/>
        <v>83131.839999999997</v>
      </c>
      <c r="U212" s="14">
        <f t="shared" si="102"/>
        <v>83131.839999999997</v>
      </c>
      <c r="V212" s="74">
        <f t="shared" si="103"/>
        <v>997582.07999999973</v>
      </c>
    </row>
    <row r="213" spans="1:22" ht="15.75" outlineLevel="2" x14ac:dyDescent="0.25">
      <c r="A213" s="10">
        <v>4</v>
      </c>
      <c r="B213" s="12" t="s">
        <v>143</v>
      </c>
      <c r="C213" s="78"/>
      <c r="D213" s="41">
        <v>885</v>
      </c>
      <c r="E213" s="13" t="s">
        <v>8</v>
      </c>
      <c r="F213" s="13" t="s">
        <v>274</v>
      </c>
      <c r="G213" s="52">
        <v>1230500</v>
      </c>
      <c r="H213" s="52">
        <v>102541.67</v>
      </c>
      <c r="I213" s="51">
        <v>0.81071280000000001</v>
      </c>
      <c r="J213" s="14">
        <f t="shared" si="104"/>
        <v>83131.839999999997</v>
      </c>
      <c r="K213" s="14">
        <f t="shared" si="92"/>
        <v>83131.839999999997</v>
      </c>
      <c r="L213" s="14">
        <f t="shared" si="93"/>
        <v>83131.839999999997</v>
      </c>
      <c r="M213" s="14">
        <f t="shared" si="94"/>
        <v>83131.839999999997</v>
      </c>
      <c r="N213" s="14">
        <f t="shared" si="95"/>
        <v>83131.839999999997</v>
      </c>
      <c r="O213" s="14">
        <f t="shared" si="96"/>
        <v>83131.839999999997</v>
      </c>
      <c r="P213" s="14">
        <f t="shared" si="97"/>
        <v>83131.839999999997</v>
      </c>
      <c r="Q213" s="14">
        <f t="shared" si="98"/>
        <v>83131.839999999997</v>
      </c>
      <c r="R213" s="14">
        <f t="shared" si="99"/>
        <v>83131.839999999997</v>
      </c>
      <c r="S213" s="14">
        <f t="shared" si="100"/>
        <v>83131.839999999997</v>
      </c>
      <c r="T213" s="14">
        <f t="shared" si="101"/>
        <v>83131.839999999997</v>
      </c>
      <c r="U213" s="14">
        <f t="shared" si="102"/>
        <v>83131.839999999997</v>
      </c>
      <c r="V213" s="74">
        <f t="shared" si="103"/>
        <v>997582.07999999973</v>
      </c>
    </row>
    <row r="214" spans="1:22" ht="15.75" outlineLevel="2" x14ac:dyDescent="0.25">
      <c r="A214" s="10">
        <v>5</v>
      </c>
      <c r="B214" s="12" t="s">
        <v>144</v>
      </c>
      <c r="C214" s="78"/>
      <c r="D214" s="41">
        <v>756</v>
      </c>
      <c r="E214" s="13" t="s">
        <v>8</v>
      </c>
      <c r="F214" s="13" t="s">
        <v>274</v>
      </c>
      <c r="G214" s="52">
        <v>1230500</v>
      </c>
      <c r="H214" s="52">
        <v>102541.67</v>
      </c>
      <c r="I214" s="51">
        <v>0.81071280000000001</v>
      </c>
      <c r="J214" s="14">
        <f t="shared" si="104"/>
        <v>83131.839999999997</v>
      </c>
      <c r="K214" s="14">
        <f t="shared" si="92"/>
        <v>83131.839999999997</v>
      </c>
      <c r="L214" s="14">
        <f t="shared" si="93"/>
        <v>83131.839999999997</v>
      </c>
      <c r="M214" s="14">
        <f t="shared" si="94"/>
        <v>83131.839999999997</v>
      </c>
      <c r="N214" s="14">
        <f t="shared" si="95"/>
        <v>83131.839999999997</v>
      </c>
      <c r="O214" s="14">
        <f t="shared" si="96"/>
        <v>83131.839999999997</v>
      </c>
      <c r="P214" s="14">
        <f t="shared" si="97"/>
        <v>83131.839999999997</v>
      </c>
      <c r="Q214" s="14">
        <f t="shared" si="98"/>
        <v>83131.839999999997</v>
      </c>
      <c r="R214" s="14">
        <f t="shared" si="99"/>
        <v>83131.839999999997</v>
      </c>
      <c r="S214" s="14">
        <f t="shared" si="100"/>
        <v>83131.839999999997</v>
      </c>
      <c r="T214" s="14">
        <f t="shared" si="101"/>
        <v>83131.839999999997</v>
      </c>
      <c r="U214" s="14">
        <f t="shared" si="102"/>
        <v>83131.839999999997</v>
      </c>
      <c r="V214" s="74">
        <f t="shared" si="103"/>
        <v>997582.07999999973</v>
      </c>
    </row>
    <row r="215" spans="1:22" ht="15.75" outlineLevel="2" x14ac:dyDescent="0.25">
      <c r="A215" s="10">
        <v>6</v>
      </c>
      <c r="B215" s="12" t="s">
        <v>145</v>
      </c>
      <c r="C215" s="78"/>
      <c r="D215" s="41">
        <v>580</v>
      </c>
      <c r="E215" s="13" t="s">
        <v>8</v>
      </c>
      <c r="F215" s="13" t="s">
        <v>274</v>
      </c>
      <c r="G215" s="52">
        <v>1230500</v>
      </c>
      <c r="H215" s="52">
        <v>102541.67</v>
      </c>
      <c r="I215" s="51">
        <v>0.38530320000000001</v>
      </c>
      <c r="J215" s="14">
        <f t="shared" si="104"/>
        <v>39509.629999999997</v>
      </c>
      <c r="K215" s="14">
        <f t="shared" si="92"/>
        <v>39509.629999999997</v>
      </c>
      <c r="L215" s="14">
        <f t="shared" si="93"/>
        <v>39509.629999999997</v>
      </c>
      <c r="M215" s="14">
        <f t="shared" si="94"/>
        <v>39509.629999999997</v>
      </c>
      <c r="N215" s="14">
        <f t="shared" si="95"/>
        <v>39509.629999999997</v>
      </c>
      <c r="O215" s="14">
        <f t="shared" si="96"/>
        <v>39509.629999999997</v>
      </c>
      <c r="P215" s="14">
        <f t="shared" si="97"/>
        <v>39509.629999999997</v>
      </c>
      <c r="Q215" s="14">
        <f t="shared" si="98"/>
        <v>39509.629999999997</v>
      </c>
      <c r="R215" s="14">
        <f t="shared" si="99"/>
        <v>39509.629999999997</v>
      </c>
      <c r="S215" s="14">
        <f t="shared" si="100"/>
        <v>39509.629999999997</v>
      </c>
      <c r="T215" s="14">
        <f t="shared" si="101"/>
        <v>39509.629999999997</v>
      </c>
      <c r="U215" s="14">
        <f t="shared" si="102"/>
        <v>39509.629999999997</v>
      </c>
      <c r="V215" s="74">
        <f t="shared" si="103"/>
        <v>474115.56</v>
      </c>
    </row>
    <row r="216" spans="1:22" ht="15.75" outlineLevel="2" x14ac:dyDescent="0.25">
      <c r="A216" s="10">
        <v>7</v>
      </c>
      <c r="B216" s="12" t="s">
        <v>146</v>
      </c>
      <c r="C216" s="78"/>
      <c r="D216" s="41">
        <v>750</v>
      </c>
      <c r="E216" s="13" t="s">
        <v>8</v>
      </c>
      <c r="F216" s="13" t="s">
        <v>274</v>
      </c>
      <c r="G216" s="52">
        <v>1230500</v>
      </c>
      <c r="H216" s="52">
        <v>102541.67</v>
      </c>
      <c r="I216" s="51">
        <v>0.66890950000000005</v>
      </c>
      <c r="J216" s="14">
        <f t="shared" si="104"/>
        <v>68591.100000000006</v>
      </c>
      <c r="K216" s="14">
        <f t="shared" si="92"/>
        <v>68591.100000000006</v>
      </c>
      <c r="L216" s="14">
        <f t="shared" si="93"/>
        <v>68591.100000000006</v>
      </c>
      <c r="M216" s="14">
        <f t="shared" si="94"/>
        <v>68591.100000000006</v>
      </c>
      <c r="N216" s="14">
        <f t="shared" si="95"/>
        <v>68591.100000000006</v>
      </c>
      <c r="O216" s="14">
        <f t="shared" si="96"/>
        <v>68591.100000000006</v>
      </c>
      <c r="P216" s="14">
        <f t="shared" si="97"/>
        <v>68591.100000000006</v>
      </c>
      <c r="Q216" s="14">
        <f t="shared" si="98"/>
        <v>68591.100000000006</v>
      </c>
      <c r="R216" s="14">
        <f t="shared" si="99"/>
        <v>68591.100000000006</v>
      </c>
      <c r="S216" s="14">
        <f t="shared" si="100"/>
        <v>68591.100000000006</v>
      </c>
      <c r="T216" s="14">
        <f t="shared" si="101"/>
        <v>68591.100000000006</v>
      </c>
      <c r="U216" s="14">
        <f t="shared" si="102"/>
        <v>68591.100000000006</v>
      </c>
      <c r="V216" s="74">
        <f t="shared" si="103"/>
        <v>823093.19999999984</v>
      </c>
    </row>
    <row r="217" spans="1:22" ht="15.75" outlineLevel="2" x14ac:dyDescent="0.25">
      <c r="A217" s="10">
        <v>8</v>
      </c>
      <c r="B217" s="12" t="s">
        <v>147</v>
      </c>
      <c r="C217" s="78"/>
      <c r="D217" s="41">
        <v>640</v>
      </c>
      <c r="E217" s="13" t="s">
        <v>8</v>
      </c>
      <c r="F217" s="13" t="s">
        <v>274</v>
      </c>
      <c r="G217" s="52">
        <v>1230500</v>
      </c>
      <c r="H217" s="52">
        <v>102541.67</v>
      </c>
      <c r="I217" s="51">
        <v>0.81071280000000001</v>
      </c>
      <c r="J217" s="14">
        <f t="shared" si="104"/>
        <v>83131.839999999997</v>
      </c>
      <c r="K217" s="14">
        <f t="shared" si="92"/>
        <v>83131.839999999997</v>
      </c>
      <c r="L217" s="14">
        <f t="shared" si="93"/>
        <v>83131.839999999997</v>
      </c>
      <c r="M217" s="14">
        <f t="shared" si="94"/>
        <v>83131.839999999997</v>
      </c>
      <c r="N217" s="14">
        <f t="shared" si="95"/>
        <v>83131.839999999997</v>
      </c>
      <c r="O217" s="14">
        <f t="shared" si="96"/>
        <v>83131.839999999997</v>
      </c>
      <c r="P217" s="14">
        <f t="shared" si="97"/>
        <v>83131.839999999997</v>
      </c>
      <c r="Q217" s="14">
        <f t="shared" si="98"/>
        <v>83131.839999999997</v>
      </c>
      <c r="R217" s="14">
        <f t="shared" si="99"/>
        <v>83131.839999999997</v>
      </c>
      <c r="S217" s="14">
        <f t="shared" si="100"/>
        <v>83131.839999999997</v>
      </c>
      <c r="T217" s="14">
        <f t="shared" si="101"/>
        <v>83131.839999999997</v>
      </c>
      <c r="U217" s="14">
        <f t="shared" si="102"/>
        <v>83131.839999999997</v>
      </c>
      <c r="V217" s="74">
        <f t="shared" si="103"/>
        <v>997582.07999999973</v>
      </c>
    </row>
    <row r="218" spans="1:22" ht="15.75" outlineLevel="2" x14ac:dyDescent="0.25">
      <c r="A218" s="10">
        <v>9</v>
      </c>
      <c r="B218" s="12" t="s">
        <v>225</v>
      </c>
      <c r="C218" s="78"/>
      <c r="D218" s="41">
        <v>193</v>
      </c>
      <c r="E218" s="13" t="s">
        <v>8</v>
      </c>
      <c r="F218" s="13" t="s">
        <v>274</v>
      </c>
      <c r="G218" s="52">
        <v>1230500</v>
      </c>
      <c r="H218" s="52">
        <v>102541.67</v>
      </c>
      <c r="I218" s="51">
        <v>0.38530320000000001</v>
      </c>
      <c r="J218" s="14">
        <f t="shared" si="104"/>
        <v>39509.629999999997</v>
      </c>
      <c r="K218" s="14">
        <f t="shared" si="92"/>
        <v>39509.629999999997</v>
      </c>
      <c r="L218" s="14">
        <f t="shared" si="93"/>
        <v>39509.629999999997</v>
      </c>
      <c r="M218" s="14">
        <f t="shared" si="94"/>
        <v>39509.629999999997</v>
      </c>
      <c r="N218" s="14">
        <f t="shared" si="95"/>
        <v>39509.629999999997</v>
      </c>
      <c r="O218" s="14">
        <f t="shared" si="96"/>
        <v>39509.629999999997</v>
      </c>
      <c r="P218" s="14">
        <f t="shared" si="97"/>
        <v>39509.629999999997</v>
      </c>
      <c r="Q218" s="14">
        <f t="shared" si="98"/>
        <v>39509.629999999997</v>
      </c>
      <c r="R218" s="14">
        <f t="shared" si="99"/>
        <v>39509.629999999997</v>
      </c>
      <c r="S218" s="14">
        <f t="shared" si="100"/>
        <v>39509.629999999997</v>
      </c>
      <c r="T218" s="14">
        <f t="shared" si="101"/>
        <v>39509.629999999997</v>
      </c>
      <c r="U218" s="14">
        <f t="shared" si="102"/>
        <v>39509.629999999997</v>
      </c>
      <c r="V218" s="74">
        <f t="shared" si="103"/>
        <v>474115.56</v>
      </c>
    </row>
    <row r="219" spans="1:22" ht="15.75" outlineLevel="2" x14ac:dyDescent="0.25">
      <c r="A219" s="19">
        <v>10</v>
      </c>
      <c r="B219" s="12" t="s">
        <v>240</v>
      </c>
      <c r="C219" s="78"/>
      <c r="D219" s="41">
        <v>424</v>
      </c>
      <c r="E219" s="13" t="s">
        <v>8</v>
      </c>
      <c r="F219" s="13" t="s">
        <v>274</v>
      </c>
      <c r="G219" s="52">
        <v>1230500</v>
      </c>
      <c r="H219" s="52">
        <v>102541.67</v>
      </c>
      <c r="I219" s="51">
        <v>0.52710639999999997</v>
      </c>
      <c r="J219" s="14">
        <f t="shared" si="104"/>
        <v>54050.37</v>
      </c>
      <c r="K219" s="14">
        <f t="shared" si="92"/>
        <v>54050.37</v>
      </c>
      <c r="L219" s="14">
        <f t="shared" si="93"/>
        <v>54050.37</v>
      </c>
      <c r="M219" s="14">
        <f t="shared" si="94"/>
        <v>54050.37</v>
      </c>
      <c r="N219" s="14">
        <f t="shared" si="95"/>
        <v>54050.37</v>
      </c>
      <c r="O219" s="14">
        <f t="shared" si="96"/>
        <v>54050.37</v>
      </c>
      <c r="P219" s="14">
        <f t="shared" si="97"/>
        <v>54050.37</v>
      </c>
      <c r="Q219" s="14">
        <f t="shared" si="98"/>
        <v>54050.37</v>
      </c>
      <c r="R219" s="14">
        <f t="shared" si="99"/>
        <v>54050.37</v>
      </c>
      <c r="S219" s="14">
        <f t="shared" si="100"/>
        <v>54050.37</v>
      </c>
      <c r="T219" s="14">
        <f t="shared" si="101"/>
        <v>54050.37</v>
      </c>
      <c r="U219" s="14">
        <f t="shared" si="102"/>
        <v>54050.37</v>
      </c>
      <c r="V219" s="74">
        <f t="shared" si="103"/>
        <v>648604.44000000006</v>
      </c>
    </row>
    <row r="220" spans="1:22" ht="18.75" outlineLevel="1" x14ac:dyDescent="0.25">
      <c r="A220" s="10"/>
      <c r="B220" s="21" t="s">
        <v>21</v>
      </c>
      <c r="C220" s="23">
        <v>1</v>
      </c>
      <c r="D220" s="23">
        <f t="shared" ref="D220" si="111">D221</f>
        <v>952</v>
      </c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76">
        <f t="shared" ref="V220" si="112">V221</f>
        <v>1297184.3999999997</v>
      </c>
    </row>
    <row r="221" spans="1:22" ht="15.75" outlineLevel="2" x14ac:dyDescent="0.25">
      <c r="A221" s="10">
        <v>12</v>
      </c>
      <c r="B221" s="12" t="s">
        <v>148</v>
      </c>
      <c r="C221" s="78"/>
      <c r="D221" s="41">
        <v>952</v>
      </c>
      <c r="E221" s="13" t="s">
        <v>8</v>
      </c>
      <c r="F221" s="13" t="s">
        <v>287</v>
      </c>
      <c r="G221" s="66">
        <v>2460900</v>
      </c>
      <c r="H221" s="66">
        <v>205075</v>
      </c>
      <c r="I221" s="51">
        <v>0.52711790000000003</v>
      </c>
      <c r="J221" s="14">
        <f t="shared" si="104"/>
        <v>108098.7</v>
      </c>
      <c r="K221" s="14">
        <f t="shared" si="92"/>
        <v>108098.7</v>
      </c>
      <c r="L221" s="14">
        <f t="shared" si="93"/>
        <v>108098.7</v>
      </c>
      <c r="M221" s="14">
        <f t="shared" si="94"/>
        <v>108098.7</v>
      </c>
      <c r="N221" s="14">
        <f t="shared" si="95"/>
        <v>108098.7</v>
      </c>
      <c r="O221" s="14">
        <f t="shared" si="96"/>
        <v>108098.7</v>
      </c>
      <c r="P221" s="14">
        <f t="shared" si="97"/>
        <v>108098.7</v>
      </c>
      <c r="Q221" s="14">
        <f t="shared" si="98"/>
        <v>108098.7</v>
      </c>
      <c r="R221" s="14">
        <f t="shared" si="99"/>
        <v>108098.7</v>
      </c>
      <c r="S221" s="14">
        <f t="shared" si="100"/>
        <v>108098.7</v>
      </c>
      <c r="T221" s="14">
        <f t="shared" si="101"/>
        <v>108098.7</v>
      </c>
      <c r="U221" s="14">
        <f t="shared" si="102"/>
        <v>108098.7</v>
      </c>
      <c r="V221" s="74">
        <f t="shared" si="103"/>
        <v>1297184.3999999997</v>
      </c>
    </row>
    <row r="222" spans="1:22" ht="18.75" outlineLevel="1" x14ac:dyDescent="0.25">
      <c r="A222" s="10"/>
      <c r="B222" s="21" t="s">
        <v>56</v>
      </c>
      <c r="C222" s="23">
        <v>1</v>
      </c>
      <c r="D222" s="69">
        <f t="shared" ref="D222" si="113">D223</f>
        <v>1886</v>
      </c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76">
        <f t="shared" ref="V222" si="114">V223</f>
        <v>1405834.3200000003</v>
      </c>
    </row>
    <row r="223" spans="1:22" ht="15.75" outlineLevel="2" x14ac:dyDescent="0.25">
      <c r="A223" s="10">
        <v>13</v>
      </c>
      <c r="B223" s="12" t="s">
        <v>149</v>
      </c>
      <c r="C223" s="78"/>
      <c r="D223" s="41">
        <v>1886</v>
      </c>
      <c r="E223" s="13" t="s">
        <v>8</v>
      </c>
      <c r="F223" s="13" t="s">
        <v>292</v>
      </c>
      <c r="G223" s="66">
        <v>2907100</v>
      </c>
      <c r="H223" s="66">
        <v>242258.33</v>
      </c>
      <c r="I223" s="51">
        <v>0.48358649999999997</v>
      </c>
      <c r="J223" s="14">
        <f t="shared" si="104"/>
        <v>117152.86</v>
      </c>
      <c r="K223" s="14">
        <f t="shared" si="92"/>
        <v>117152.86</v>
      </c>
      <c r="L223" s="14">
        <f t="shared" si="93"/>
        <v>117152.86</v>
      </c>
      <c r="M223" s="14">
        <f t="shared" si="94"/>
        <v>117152.86</v>
      </c>
      <c r="N223" s="14">
        <f t="shared" si="95"/>
        <v>117152.86</v>
      </c>
      <c r="O223" s="14">
        <f t="shared" si="96"/>
        <v>117152.86</v>
      </c>
      <c r="P223" s="14">
        <f t="shared" si="97"/>
        <v>117152.86</v>
      </c>
      <c r="Q223" s="14">
        <f t="shared" si="98"/>
        <v>117152.86</v>
      </c>
      <c r="R223" s="14">
        <f t="shared" si="99"/>
        <v>117152.86</v>
      </c>
      <c r="S223" s="14">
        <f t="shared" si="100"/>
        <v>117152.86</v>
      </c>
      <c r="T223" s="14">
        <f t="shared" si="101"/>
        <v>117152.86</v>
      </c>
      <c r="U223" s="14">
        <f t="shared" si="102"/>
        <v>117152.86</v>
      </c>
      <c r="V223" s="74">
        <f t="shared" si="103"/>
        <v>1405834.3200000003</v>
      </c>
    </row>
    <row r="224" spans="1:22" ht="15.75" x14ac:dyDescent="0.25">
      <c r="A224" s="15">
        <v>12</v>
      </c>
      <c r="B224" s="24" t="s">
        <v>150</v>
      </c>
      <c r="C224" s="9">
        <f>C225</f>
        <v>18</v>
      </c>
      <c r="D224" s="68">
        <f t="shared" ref="D224:V224" si="115">D225</f>
        <v>7772</v>
      </c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73">
        <f t="shared" si="115"/>
        <v>16037100.359999998</v>
      </c>
    </row>
    <row r="225" spans="1:27" ht="18.75" outlineLevel="1" x14ac:dyDescent="0.25">
      <c r="A225" s="10"/>
      <c r="B225" s="21" t="s">
        <v>6</v>
      </c>
      <c r="C225" s="23">
        <v>18</v>
      </c>
      <c r="D225" s="69">
        <f t="shared" ref="D225" si="116">SUM(D226:D243)</f>
        <v>7772</v>
      </c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76">
        <f t="shared" ref="V225" si="117">SUM(V226:V243)</f>
        <v>16037100.359999998</v>
      </c>
    </row>
    <row r="226" spans="1:27" ht="15.75" outlineLevel="2" x14ac:dyDescent="0.25">
      <c r="A226" s="46">
        <v>1</v>
      </c>
      <c r="B226" s="47" t="s">
        <v>151</v>
      </c>
      <c r="C226" s="80"/>
      <c r="D226" s="70">
        <v>756</v>
      </c>
      <c r="E226" s="16" t="s">
        <v>8</v>
      </c>
      <c r="F226" s="13" t="s">
        <v>274</v>
      </c>
      <c r="G226" s="52">
        <v>1230500</v>
      </c>
      <c r="H226" s="52">
        <v>102541.67</v>
      </c>
      <c r="I226" s="51">
        <v>0.81071280000000001</v>
      </c>
      <c r="J226" s="14">
        <f t="shared" si="104"/>
        <v>83131.839999999997</v>
      </c>
      <c r="K226" s="14">
        <f t="shared" si="92"/>
        <v>83131.839999999997</v>
      </c>
      <c r="L226" s="14">
        <f t="shared" si="93"/>
        <v>83131.839999999997</v>
      </c>
      <c r="M226" s="14">
        <f t="shared" si="94"/>
        <v>83131.839999999997</v>
      </c>
      <c r="N226" s="14">
        <f t="shared" si="95"/>
        <v>83131.839999999997</v>
      </c>
      <c r="O226" s="14">
        <f t="shared" si="96"/>
        <v>83131.839999999997</v>
      </c>
      <c r="P226" s="14">
        <f t="shared" si="97"/>
        <v>83131.839999999997</v>
      </c>
      <c r="Q226" s="14">
        <f t="shared" si="98"/>
        <v>83131.839999999997</v>
      </c>
      <c r="R226" s="14">
        <f t="shared" si="99"/>
        <v>83131.839999999997</v>
      </c>
      <c r="S226" s="14">
        <f t="shared" si="100"/>
        <v>83131.839999999997</v>
      </c>
      <c r="T226" s="14">
        <f t="shared" si="101"/>
        <v>83131.839999999997</v>
      </c>
      <c r="U226" s="14">
        <f t="shared" si="102"/>
        <v>83131.839999999997</v>
      </c>
      <c r="V226" s="74">
        <f t="shared" si="103"/>
        <v>997582.07999999973</v>
      </c>
      <c r="X226" s="48"/>
      <c r="AA226" s="17"/>
    </row>
    <row r="227" spans="1:27" ht="15.75" outlineLevel="2" x14ac:dyDescent="0.25">
      <c r="A227" s="10">
        <v>2</v>
      </c>
      <c r="B227" s="12" t="s">
        <v>152</v>
      </c>
      <c r="C227" s="78"/>
      <c r="D227" s="41">
        <v>435</v>
      </c>
      <c r="E227" s="13" t="s">
        <v>8</v>
      </c>
      <c r="F227" s="13" t="s">
        <v>274</v>
      </c>
      <c r="G227" s="52">
        <v>1230500</v>
      </c>
      <c r="H227" s="52">
        <v>102541.67</v>
      </c>
      <c r="I227" s="51">
        <v>0.81071280000000001</v>
      </c>
      <c r="J227" s="14">
        <f t="shared" si="104"/>
        <v>83131.839999999997</v>
      </c>
      <c r="K227" s="14">
        <f t="shared" si="92"/>
        <v>83131.839999999997</v>
      </c>
      <c r="L227" s="14">
        <f t="shared" si="93"/>
        <v>83131.839999999997</v>
      </c>
      <c r="M227" s="14">
        <f t="shared" si="94"/>
        <v>83131.839999999997</v>
      </c>
      <c r="N227" s="14">
        <f t="shared" si="95"/>
        <v>83131.839999999997</v>
      </c>
      <c r="O227" s="14">
        <f t="shared" si="96"/>
        <v>83131.839999999997</v>
      </c>
      <c r="P227" s="14">
        <f t="shared" si="97"/>
        <v>83131.839999999997</v>
      </c>
      <c r="Q227" s="14">
        <f t="shared" si="98"/>
        <v>83131.839999999997</v>
      </c>
      <c r="R227" s="14">
        <f t="shared" si="99"/>
        <v>83131.839999999997</v>
      </c>
      <c r="S227" s="14">
        <f t="shared" si="100"/>
        <v>83131.839999999997</v>
      </c>
      <c r="T227" s="14">
        <f t="shared" si="101"/>
        <v>83131.839999999997</v>
      </c>
      <c r="U227" s="14">
        <f t="shared" si="102"/>
        <v>83131.839999999997</v>
      </c>
      <c r="V227" s="74">
        <f t="shared" si="103"/>
        <v>997582.07999999973</v>
      </c>
      <c r="X227" s="48"/>
      <c r="AA227" s="17"/>
    </row>
    <row r="228" spans="1:27" ht="15.75" outlineLevel="2" x14ac:dyDescent="0.25">
      <c r="A228" s="10">
        <v>3</v>
      </c>
      <c r="B228" s="12" t="s">
        <v>153</v>
      </c>
      <c r="C228" s="78"/>
      <c r="D228" s="41">
        <v>238</v>
      </c>
      <c r="E228" s="13" t="s">
        <v>8</v>
      </c>
      <c r="F228" s="13" t="s">
        <v>274</v>
      </c>
      <c r="G228" s="52">
        <v>1230500</v>
      </c>
      <c r="H228" s="52">
        <v>102541.67</v>
      </c>
      <c r="I228" s="51">
        <v>0.81071280000000001</v>
      </c>
      <c r="J228" s="14">
        <f t="shared" si="104"/>
        <v>83131.839999999997</v>
      </c>
      <c r="K228" s="14">
        <f t="shared" si="92"/>
        <v>83131.839999999997</v>
      </c>
      <c r="L228" s="14">
        <f t="shared" si="93"/>
        <v>83131.839999999997</v>
      </c>
      <c r="M228" s="14">
        <f t="shared" si="94"/>
        <v>83131.839999999997</v>
      </c>
      <c r="N228" s="14">
        <f t="shared" si="95"/>
        <v>83131.839999999997</v>
      </c>
      <c r="O228" s="14">
        <f t="shared" si="96"/>
        <v>83131.839999999997</v>
      </c>
      <c r="P228" s="14">
        <f t="shared" si="97"/>
        <v>83131.839999999997</v>
      </c>
      <c r="Q228" s="14">
        <f t="shared" si="98"/>
        <v>83131.839999999997</v>
      </c>
      <c r="R228" s="14">
        <f t="shared" si="99"/>
        <v>83131.839999999997</v>
      </c>
      <c r="S228" s="14">
        <f t="shared" si="100"/>
        <v>83131.839999999997</v>
      </c>
      <c r="T228" s="14">
        <f t="shared" si="101"/>
        <v>83131.839999999997</v>
      </c>
      <c r="U228" s="14">
        <f t="shared" si="102"/>
        <v>83131.839999999997</v>
      </c>
      <c r="V228" s="74">
        <f t="shared" si="103"/>
        <v>997582.07999999973</v>
      </c>
      <c r="X228" s="48"/>
      <c r="AA228" s="17"/>
    </row>
    <row r="229" spans="1:27" ht="15.75" outlineLevel="2" x14ac:dyDescent="0.25">
      <c r="A229" s="10">
        <v>4</v>
      </c>
      <c r="B229" s="12" t="s">
        <v>154</v>
      </c>
      <c r="C229" s="78"/>
      <c r="D229" s="41">
        <v>269</v>
      </c>
      <c r="E229" s="13" t="s">
        <v>8</v>
      </c>
      <c r="F229" s="13" t="s">
        <v>274</v>
      </c>
      <c r="G229" s="52">
        <v>1230500</v>
      </c>
      <c r="H229" s="52">
        <v>102541.67</v>
      </c>
      <c r="I229" s="51">
        <v>0.81071280000000001</v>
      </c>
      <c r="J229" s="14">
        <f t="shared" si="104"/>
        <v>83131.839999999997</v>
      </c>
      <c r="K229" s="14">
        <f t="shared" si="92"/>
        <v>83131.839999999997</v>
      </c>
      <c r="L229" s="14">
        <f t="shared" si="93"/>
        <v>83131.839999999997</v>
      </c>
      <c r="M229" s="14">
        <f t="shared" si="94"/>
        <v>83131.839999999997</v>
      </c>
      <c r="N229" s="14">
        <f t="shared" si="95"/>
        <v>83131.839999999997</v>
      </c>
      <c r="O229" s="14">
        <f t="shared" si="96"/>
        <v>83131.839999999997</v>
      </c>
      <c r="P229" s="14">
        <f t="shared" si="97"/>
        <v>83131.839999999997</v>
      </c>
      <c r="Q229" s="14">
        <f t="shared" si="98"/>
        <v>83131.839999999997</v>
      </c>
      <c r="R229" s="14">
        <f t="shared" si="99"/>
        <v>83131.839999999997</v>
      </c>
      <c r="S229" s="14">
        <f t="shared" si="100"/>
        <v>83131.839999999997</v>
      </c>
      <c r="T229" s="14">
        <f t="shared" si="101"/>
        <v>83131.839999999997</v>
      </c>
      <c r="U229" s="14">
        <f t="shared" si="102"/>
        <v>83131.839999999997</v>
      </c>
      <c r="V229" s="74">
        <f t="shared" si="103"/>
        <v>997582.07999999973</v>
      </c>
      <c r="X229" s="48"/>
      <c r="AA229" s="17"/>
    </row>
    <row r="230" spans="1:27" ht="15.75" outlineLevel="2" x14ac:dyDescent="0.25">
      <c r="A230" s="10">
        <v>5</v>
      </c>
      <c r="B230" s="12" t="s">
        <v>155</v>
      </c>
      <c r="C230" s="78"/>
      <c r="D230" s="41">
        <v>652</v>
      </c>
      <c r="E230" s="13" t="s">
        <v>8</v>
      </c>
      <c r="F230" s="13" t="s">
        <v>274</v>
      </c>
      <c r="G230" s="52">
        <v>1230500</v>
      </c>
      <c r="H230" s="52">
        <v>102541.67</v>
      </c>
      <c r="I230" s="51">
        <v>0.81071280000000001</v>
      </c>
      <c r="J230" s="14">
        <f t="shared" si="104"/>
        <v>83131.839999999997</v>
      </c>
      <c r="K230" s="14">
        <f t="shared" si="92"/>
        <v>83131.839999999997</v>
      </c>
      <c r="L230" s="14">
        <f t="shared" si="93"/>
        <v>83131.839999999997</v>
      </c>
      <c r="M230" s="14">
        <f t="shared" si="94"/>
        <v>83131.839999999997</v>
      </c>
      <c r="N230" s="14">
        <f t="shared" si="95"/>
        <v>83131.839999999997</v>
      </c>
      <c r="O230" s="14">
        <f t="shared" si="96"/>
        <v>83131.839999999997</v>
      </c>
      <c r="P230" s="14">
        <f t="shared" si="97"/>
        <v>83131.839999999997</v>
      </c>
      <c r="Q230" s="14">
        <f t="shared" si="98"/>
        <v>83131.839999999997</v>
      </c>
      <c r="R230" s="14">
        <f t="shared" si="99"/>
        <v>83131.839999999997</v>
      </c>
      <c r="S230" s="14">
        <f t="shared" si="100"/>
        <v>83131.839999999997</v>
      </c>
      <c r="T230" s="14">
        <f t="shared" si="101"/>
        <v>83131.839999999997</v>
      </c>
      <c r="U230" s="14">
        <f t="shared" si="102"/>
        <v>83131.839999999997</v>
      </c>
      <c r="V230" s="74">
        <f t="shared" si="103"/>
        <v>997582.07999999973</v>
      </c>
      <c r="X230" s="48"/>
      <c r="AA230" s="17"/>
    </row>
    <row r="231" spans="1:27" ht="15.75" outlineLevel="2" x14ac:dyDescent="0.25">
      <c r="A231" s="10">
        <v>6</v>
      </c>
      <c r="B231" s="12" t="s">
        <v>156</v>
      </c>
      <c r="C231" s="78"/>
      <c r="D231" s="41">
        <v>460</v>
      </c>
      <c r="E231" s="13" t="s">
        <v>8</v>
      </c>
      <c r="F231" s="13" t="s">
        <v>274</v>
      </c>
      <c r="G231" s="52">
        <v>1230500</v>
      </c>
      <c r="H231" s="52">
        <v>102541.67</v>
      </c>
      <c r="I231" s="51">
        <v>0.81071280000000001</v>
      </c>
      <c r="J231" s="14">
        <f t="shared" si="104"/>
        <v>83131.839999999997</v>
      </c>
      <c r="K231" s="14">
        <f t="shared" si="92"/>
        <v>83131.839999999997</v>
      </c>
      <c r="L231" s="14">
        <f t="shared" si="93"/>
        <v>83131.839999999997</v>
      </c>
      <c r="M231" s="14">
        <f t="shared" si="94"/>
        <v>83131.839999999997</v>
      </c>
      <c r="N231" s="14">
        <f t="shared" si="95"/>
        <v>83131.839999999997</v>
      </c>
      <c r="O231" s="14">
        <f t="shared" si="96"/>
        <v>83131.839999999997</v>
      </c>
      <c r="P231" s="14">
        <f t="shared" si="97"/>
        <v>83131.839999999997</v>
      </c>
      <c r="Q231" s="14">
        <f t="shared" si="98"/>
        <v>83131.839999999997</v>
      </c>
      <c r="R231" s="14">
        <f t="shared" si="99"/>
        <v>83131.839999999997</v>
      </c>
      <c r="S231" s="14">
        <f t="shared" si="100"/>
        <v>83131.839999999997</v>
      </c>
      <c r="T231" s="14">
        <f t="shared" si="101"/>
        <v>83131.839999999997</v>
      </c>
      <c r="U231" s="14">
        <f t="shared" si="102"/>
        <v>83131.839999999997</v>
      </c>
      <c r="V231" s="74">
        <f t="shared" si="103"/>
        <v>997582.07999999973</v>
      </c>
      <c r="X231" s="48"/>
      <c r="AA231" s="17"/>
    </row>
    <row r="232" spans="1:27" ht="15.75" outlineLevel="2" x14ac:dyDescent="0.25">
      <c r="A232" s="10">
        <v>7</v>
      </c>
      <c r="B232" s="12" t="s">
        <v>157</v>
      </c>
      <c r="C232" s="78"/>
      <c r="D232" s="41">
        <v>256</v>
      </c>
      <c r="E232" s="13" t="s">
        <v>8</v>
      </c>
      <c r="F232" s="13" t="s">
        <v>274</v>
      </c>
      <c r="G232" s="52">
        <v>1230500</v>
      </c>
      <c r="H232" s="52">
        <v>102541.67</v>
      </c>
      <c r="I232" s="51">
        <v>0.38530320000000001</v>
      </c>
      <c r="J232" s="14">
        <f t="shared" si="104"/>
        <v>39509.629999999997</v>
      </c>
      <c r="K232" s="14">
        <f t="shared" si="92"/>
        <v>39509.629999999997</v>
      </c>
      <c r="L232" s="14">
        <f t="shared" si="93"/>
        <v>39509.629999999997</v>
      </c>
      <c r="M232" s="14">
        <f t="shared" si="94"/>
        <v>39509.629999999997</v>
      </c>
      <c r="N232" s="14">
        <f t="shared" si="95"/>
        <v>39509.629999999997</v>
      </c>
      <c r="O232" s="14">
        <f t="shared" si="96"/>
        <v>39509.629999999997</v>
      </c>
      <c r="P232" s="14">
        <f t="shared" si="97"/>
        <v>39509.629999999997</v>
      </c>
      <c r="Q232" s="14">
        <f t="shared" si="98"/>
        <v>39509.629999999997</v>
      </c>
      <c r="R232" s="14">
        <f t="shared" si="99"/>
        <v>39509.629999999997</v>
      </c>
      <c r="S232" s="14">
        <f t="shared" si="100"/>
        <v>39509.629999999997</v>
      </c>
      <c r="T232" s="14">
        <f t="shared" si="101"/>
        <v>39509.629999999997</v>
      </c>
      <c r="U232" s="14">
        <f t="shared" si="102"/>
        <v>39509.629999999997</v>
      </c>
      <c r="V232" s="74">
        <f t="shared" si="103"/>
        <v>474115.56</v>
      </c>
      <c r="X232" s="48"/>
      <c r="AA232" s="17"/>
    </row>
    <row r="233" spans="1:27" ht="15.75" outlineLevel="2" x14ac:dyDescent="0.25">
      <c r="A233" s="10">
        <v>8</v>
      </c>
      <c r="B233" s="12" t="s">
        <v>158</v>
      </c>
      <c r="C233" s="78"/>
      <c r="D233" s="41">
        <v>658</v>
      </c>
      <c r="E233" s="13" t="s">
        <v>8</v>
      </c>
      <c r="F233" s="13" t="s">
        <v>274</v>
      </c>
      <c r="G233" s="52">
        <v>1230500</v>
      </c>
      <c r="H233" s="52">
        <v>102541.67</v>
      </c>
      <c r="I233" s="51">
        <v>0.52710639999999997</v>
      </c>
      <c r="J233" s="14">
        <f t="shared" si="104"/>
        <v>54050.37</v>
      </c>
      <c r="K233" s="14">
        <f t="shared" si="92"/>
        <v>54050.37</v>
      </c>
      <c r="L233" s="14">
        <f t="shared" si="93"/>
        <v>54050.37</v>
      </c>
      <c r="M233" s="14">
        <f t="shared" si="94"/>
        <v>54050.37</v>
      </c>
      <c r="N233" s="14">
        <f t="shared" si="95"/>
        <v>54050.37</v>
      </c>
      <c r="O233" s="14">
        <f t="shared" si="96"/>
        <v>54050.37</v>
      </c>
      <c r="P233" s="14">
        <f t="shared" si="97"/>
        <v>54050.37</v>
      </c>
      <c r="Q233" s="14">
        <f t="shared" si="98"/>
        <v>54050.37</v>
      </c>
      <c r="R233" s="14">
        <f t="shared" si="99"/>
        <v>54050.37</v>
      </c>
      <c r="S233" s="14">
        <f t="shared" si="100"/>
        <v>54050.37</v>
      </c>
      <c r="T233" s="14">
        <f t="shared" si="101"/>
        <v>54050.37</v>
      </c>
      <c r="U233" s="14">
        <f t="shared" si="102"/>
        <v>54050.37</v>
      </c>
      <c r="V233" s="74">
        <f t="shared" si="103"/>
        <v>648604.44000000006</v>
      </c>
      <c r="X233" s="48"/>
      <c r="AA233" s="17"/>
    </row>
    <row r="234" spans="1:27" ht="15.75" outlineLevel="2" x14ac:dyDescent="0.25">
      <c r="A234" s="10">
        <v>9</v>
      </c>
      <c r="B234" s="12" t="s">
        <v>159</v>
      </c>
      <c r="C234" s="78"/>
      <c r="D234" s="41">
        <v>614</v>
      </c>
      <c r="E234" s="13" t="s">
        <v>8</v>
      </c>
      <c r="F234" s="13" t="s">
        <v>274</v>
      </c>
      <c r="G234" s="52">
        <v>1230500</v>
      </c>
      <c r="H234" s="52">
        <v>102541.67</v>
      </c>
      <c r="I234" s="51">
        <v>0.81071280000000001</v>
      </c>
      <c r="J234" s="14">
        <f t="shared" si="104"/>
        <v>83131.839999999997</v>
      </c>
      <c r="K234" s="14">
        <f t="shared" si="92"/>
        <v>83131.839999999997</v>
      </c>
      <c r="L234" s="14">
        <f t="shared" si="93"/>
        <v>83131.839999999997</v>
      </c>
      <c r="M234" s="14">
        <f t="shared" si="94"/>
        <v>83131.839999999997</v>
      </c>
      <c r="N234" s="14">
        <f t="shared" si="95"/>
        <v>83131.839999999997</v>
      </c>
      <c r="O234" s="14">
        <f t="shared" si="96"/>
        <v>83131.839999999997</v>
      </c>
      <c r="P234" s="14">
        <f t="shared" si="97"/>
        <v>83131.839999999997</v>
      </c>
      <c r="Q234" s="14">
        <f t="shared" si="98"/>
        <v>83131.839999999997</v>
      </c>
      <c r="R234" s="14">
        <f t="shared" si="99"/>
        <v>83131.839999999997</v>
      </c>
      <c r="S234" s="14">
        <f t="shared" si="100"/>
        <v>83131.839999999997</v>
      </c>
      <c r="T234" s="14">
        <f t="shared" si="101"/>
        <v>83131.839999999997</v>
      </c>
      <c r="U234" s="14">
        <f t="shared" si="102"/>
        <v>83131.839999999997</v>
      </c>
      <c r="V234" s="74">
        <f t="shared" si="103"/>
        <v>997582.07999999973</v>
      </c>
      <c r="X234" s="48"/>
      <c r="AA234" s="17"/>
    </row>
    <row r="235" spans="1:27" ht="15.75" outlineLevel="2" x14ac:dyDescent="0.25">
      <c r="A235" s="10">
        <v>10</v>
      </c>
      <c r="B235" s="12" t="s">
        <v>160</v>
      </c>
      <c r="C235" s="78"/>
      <c r="D235" s="41">
        <v>572</v>
      </c>
      <c r="E235" s="13" t="s">
        <v>8</v>
      </c>
      <c r="F235" s="13" t="s">
        <v>274</v>
      </c>
      <c r="G235" s="52">
        <v>1230500</v>
      </c>
      <c r="H235" s="52">
        <v>102541.67</v>
      </c>
      <c r="I235" s="51">
        <v>0.81071280000000001</v>
      </c>
      <c r="J235" s="14">
        <f t="shared" si="104"/>
        <v>83131.839999999997</v>
      </c>
      <c r="K235" s="14">
        <f t="shared" si="92"/>
        <v>83131.839999999997</v>
      </c>
      <c r="L235" s="14">
        <f t="shared" si="93"/>
        <v>83131.839999999997</v>
      </c>
      <c r="M235" s="14">
        <f t="shared" si="94"/>
        <v>83131.839999999997</v>
      </c>
      <c r="N235" s="14">
        <f t="shared" si="95"/>
        <v>83131.839999999997</v>
      </c>
      <c r="O235" s="14">
        <f t="shared" si="96"/>
        <v>83131.839999999997</v>
      </c>
      <c r="P235" s="14">
        <f t="shared" si="97"/>
        <v>83131.839999999997</v>
      </c>
      <c r="Q235" s="14">
        <f t="shared" si="98"/>
        <v>83131.839999999997</v>
      </c>
      <c r="R235" s="14">
        <f t="shared" si="99"/>
        <v>83131.839999999997</v>
      </c>
      <c r="S235" s="14">
        <f t="shared" si="100"/>
        <v>83131.839999999997</v>
      </c>
      <c r="T235" s="14">
        <f t="shared" si="101"/>
        <v>83131.839999999997</v>
      </c>
      <c r="U235" s="14">
        <f t="shared" si="102"/>
        <v>83131.839999999997</v>
      </c>
      <c r="V235" s="74">
        <f t="shared" si="103"/>
        <v>997582.07999999973</v>
      </c>
      <c r="X235" s="48"/>
      <c r="AA235" s="17"/>
    </row>
    <row r="236" spans="1:27" ht="15.75" outlineLevel="2" x14ac:dyDescent="0.25">
      <c r="A236" s="10">
        <v>11</v>
      </c>
      <c r="B236" s="12" t="s">
        <v>161</v>
      </c>
      <c r="C236" s="78"/>
      <c r="D236" s="41">
        <v>809</v>
      </c>
      <c r="E236" s="13" t="s">
        <v>8</v>
      </c>
      <c r="F236" s="13" t="s">
        <v>274</v>
      </c>
      <c r="G236" s="52">
        <v>1230500</v>
      </c>
      <c r="H236" s="52">
        <v>102541.67</v>
      </c>
      <c r="I236" s="51">
        <v>0.81071280000000001</v>
      </c>
      <c r="J236" s="14">
        <f t="shared" si="104"/>
        <v>83131.839999999997</v>
      </c>
      <c r="K236" s="14">
        <f t="shared" si="92"/>
        <v>83131.839999999997</v>
      </c>
      <c r="L236" s="14">
        <f t="shared" si="93"/>
        <v>83131.839999999997</v>
      </c>
      <c r="M236" s="14">
        <f t="shared" si="94"/>
        <v>83131.839999999997</v>
      </c>
      <c r="N236" s="14">
        <f t="shared" si="95"/>
        <v>83131.839999999997</v>
      </c>
      <c r="O236" s="14">
        <f t="shared" si="96"/>
        <v>83131.839999999997</v>
      </c>
      <c r="P236" s="14">
        <f t="shared" si="97"/>
        <v>83131.839999999997</v>
      </c>
      <c r="Q236" s="14">
        <f t="shared" si="98"/>
        <v>83131.839999999997</v>
      </c>
      <c r="R236" s="14">
        <f t="shared" si="99"/>
        <v>83131.839999999997</v>
      </c>
      <c r="S236" s="14">
        <f t="shared" si="100"/>
        <v>83131.839999999997</v>
      </c>
      <c r="T236" s="14">
        <f t="shared" si="101"/>
        <v>83131.839999999997</v>
      </c>
      <c r="U236" s="14">
        <f t="shared" si="102"/>
        <v>83131.839999999997</v>
      </c>
      <c r="V236" s="74">
        <f t="shared" si="103"/>
        <v>997582.07999999973</v>
      </c>
      <c r="X236" s="48"/>
      <c r="AA236" s="17"/>
    </row>
    <row r="237" spans="1:27" ht="15.75" outlineLevel="2" x14ac:dyDescent="0.25">
      <c r="A237" s="10">
        <v>12</v>
      </c>
      <c r="B237" s="12" t="s">
        <v>162</v>
      </c>
      <c r="C237" s="78"/>
      <c r="D237" s="41">
        <v>262</v>
      </c>
      <c r="E237" s="13" t="s">
        <v>8</v>
      </c>
      <c r="F237" s="13" t="s">
        <v>274</v>
      </c>
      <c r="G237" s="52">
        <v>1230500</v>
      </c>
      <c r="H237" s="52">
        <v>102541.67</v>
      </c>
      <c r="I237" s="51">
        <v>0.81071280000000001</v>
      </c>
      <c r="J237" s="14">
        <f t="shared" si="104"/>
        <v>83131.839999999997</v>
      </c>
      <c r="K237" s="14">
        <f t="shared" si="92"/>
        <v>83131.839999999997</v>
      </c>
      <c r="L237" s="14">
        <f t="shared" si="93"/>
        <v>83131.839999999997</v>
      </c>
      <c r="M237" s="14">
        <f t="shared" si="94"/>
        <v>83131.839999999997</v>
      </c>
      <c r="N237" s="14">
        <f t="shared" si="95"/>
        <v>83131.839999999997</v>
      </c>
      <c r="O237" s="14">
        <f t="shared" si="96"/>
        <v>83131.839999999997</v>
      </c>
      <c r="P237" s="14">
        <f t="shared" si="97"/>
        <v>83131.839999999997</v>
      </c>
      <c r="Q237" s="14">
        <f t="shared" si="98"/>
        <v>83131.839999999997</v>
      </c>
      <c r="R237" s="14">
        <f t="shared" si="99"/>
        <v>83131.839999999997</v>
      </c>
      <c r="S237" s="14">
        <f t="shared" si="100"/>
        <v>83131.839999999997</v>
      </c>
      <c r="T237" s="14">
        <f t="shared" si="101"/>
        <v>83131.839999999997</v>
      </c>
      <c r="U237" s="14">
        <f t="shared" si="102"/>
        <v>83131.839999999997</v>
      </c>
      <c r="V237" s="74">
        <f t="shared" si="103"/>
        <v>997582.07999999973</v>
      </c>
      <c r="X237" s="48"/>
      <c r="AA237" s="17"/>
    </row>
    <row r="238" spans="1:27" ht="15.75" outlineLevel="2" x14ac:dyDescent="0.25">
      <c r="A238" s="10">
        <v>13</v>
      </c>
      <c r="B238" s="12" t="s">
        <v>163</v>
      </c>
      <c r="C238" s="78"/>
      <c r="D238" s="41">
        <v>294</v>
      </c>
      <c r="E238" s="13" t="s">
        <v>8</v>
      </c>
      <c r="F238" s="13" t="s">
        <v>274</v>
      </c>
      <c r="G238" s="52">
        <v>1230500</v>
      </c>
      <c r="H238" s="52">
        <v>102541.67</v>
      </c>
      <c r="I238" s="51">
        <v>0.81071280000000001</v>
      </c>
      <c r="J238" s="14">
        <f t="shared" si="104"/>
        <v>83131.839999999997</v>
      </c>
      <c r="K238" s="14">
        <f t="shared" si="92"/>
        <v>83131.839999999997</v>
      </c>
      <c r="L238" s="14">
        <f t="shared" si="93"/>
        <v>83131.839999999997</v>
      </c>
      <c r="M238" s="14">
        <f t="shared" si="94"/>
        <v>83131.839999999997</v>
      </c>
      <c r="N238" s="14">
        <f t="shared" si="95"/>
        <v>83131.839999999997</v>
      </c>
      <c r="O238" s="14">
        <f t="shared" si="96"/>
        <v>83131.839999999997</v>
      </c>
      <c r="P238" s="14">
        <f t="shared" si="97"/>
        <v>83131.839999999997</v>
      </c>
      <c r="Q238" s="14">
        <f t="shared" si="98"/>
        <v>83131.839999999997</v>
      </c>
      <c r="R238" s="14">
        <f t="shared" si="99"/>
        <v>83131.839999999997</v>
      </c>
      <c r="S238" s="14">
        <f t="shared" si="100"/>
        <v>83131.839999999997</v>
      </c>
      <c r="T238" s="14">
        <f t="shared" si="101"/>
        <v>83131.839999999997</v>
      </c>
      <c r="U238" s="14">
        <f t="shared" si="102"/>
        <v>83131.839999999997</v>
      </c>
      <c r="V238" s="74">
        <f t="shared" si="103"/>
        <v>997582.07999999973</v>
      </c>
      <c r="X238" s="48"/>
      <c r="AA238" s="17"/>
    </row>
    <row r="239" spans="1:27" ht="15.75" outlineLevel="2" x14ac:dyDescent="0.25">
      <c r="A239" s="10">
        <v>14</v>
      </c>
      <c r="B239" s="12" t="s">
        <v>164</v>
      </c>
      <c r="C239" s="78"/>
      <c r="D239" s="41">
        <v>369</v>
      </c>
      <c r="E239" s="13" t="s">
        <v>8</v>
      </c>
      <c r="F239" s="13" t="s">
        <v>274</v>
      </c>
      <c r="G239" s="52">
        <v>1230500</v>
      </c>
      <c r="H239" s="52">
        <v>102541.67</v>
      </c>
      <c r="I239" s="51">
        <v>0.81071280000000001</v>
      </c>
      <c r="J239" s="14">
        <f t="shared" si="104"/>
        <v>83131.839999999997</v>
      </c>
      <c r="K239" s="14">
        <f t="shared" si="92"/>
        <v>83131.839999999997</v>
      </c>
      <c r="L239" s="14">
        <f t="shared" si="93"/>
        <v>83131.839999999997</v>
      </c>
      <c r="M239" s="14">
        <f t="shared" si="94"/>
        <v>83131.839999999997</v>
      </c>
      <c r="N239" s="14">
        <f t="shared" si="95"/>
        <v>83131.839999999997</v>
      </c>
      <c r="O239" s="14">
        <f t="shared" si="96"/>
        <v>83131.839999999997</v>
      </c>
      <c r="P239" s="14">
        <f t="shared" si="97"/>
        <v>83131.839999999997</v>
      </c>
      <c r="Q239" s="14">
        <f t="shared" si="98"/>
        <v>83131.839999999997</v>
      </c>
      <c r="R239" s="14">
        <f t="shared" si="99"/>
        <v>83131.839999999997</v>
      </c>
      <c r="S239" s="14">
        <f t="shared" si="100"/>
        <v>83131.839999999997</v>
      </c>
      <c r="T239" s="14">
        <f t="shared" si="101"/>
        <v>83131.839999999997</v>
      </c>
      <c r="U239" s="14">
        <f t="shared" si="102"/>
        <v>83131.839999999997</v>
      </c>
      <c r="V239" s="74">
        <f t="shared" si="103"/>
        <v>997582.07999999973</v>
      </c>
      <c r="X239" s="48"/>
      <c r="AA239" s="17"/>
    </row>
    <row r="240" spans="1:27" ht="15.75" outlineLevel="2" x14ac:dyDescent="0.25">
      <c r="A240" s="43">
        <v>15</v>
      </c>
      <c r="B240" s="24" t="s">
        <v>265</v>
      </c>
      <c r="C240" s="78"/>
      <c r="D240" s="41">
        <v>112</v>
      </c>
      <c r="E240" s="13" t="s">
        <v>8</v>
      </c>
      <c r="F240" s="13" t="s">
        <v>274</v>
      </c>
      <c r="G240" s="52">
        <v>1230500</v>
      </c>
      <c r="H240" s="52">
        <v>102541.67</v>
      </c>
      <c r="I240" s="51">
        <v>0.52710639999999997</v>
      </c>
      <c r="J240" s="14">
        <f t="shared" si="104"/>
        <v>54050.37</v>
      </c>
      <c r="K240" s="14">
        <f t="shared" si="92"/>
        <v>54050.37</v>
      </c>
      <c r="L240" s="14">
        <f t="shared" si="93"/>
        <v>54050.37</v>
      </c>
      <c r="M240" s="14">
        <f t="shared" si="94"/>
        <v>54050.37</v>
      </c>
      <c r="N240" s="14">
        <f t="shared" si="95"/>
        <v>54050.37</v>
      </c>
      <c r="O240" s="14">
        <f t="shared" si="96"/>
        <v>54050.37</v>
      </c>
      <c r="P240" s="14">
        <f t="shared" si="97"/>
        <v>54050.37</v>
      </c>
      <c r="Q240" s="14">
        <f t="shared" si="98"/>
        <v>54050.37</v>
      </c>
      <c r="R240" s="14">
        <f t="shared" si="99"/>
        <v>54050.37</v>
      </c>
      <c r="S240" s="14">
        <f t="shared" si="100"/>
        <v>54050.37</v>
      </c>
      <c r="T240" s="14">
        <f t="shared" si="101"/>
        <v>54050.37</v>
      </c>
      <c r="U240" s="14">
        <f t="shared" si="102"/>
        <v>54050.37</v>
      </c>
      <c r="V240" s="74">
        <f t="shared" si="103"/>
        <v>648604.44000000006</v>
      </c>
      <c r="X240" s="48"/>
      <c r="AA240" s="17"/>
    </row>
    <row r="241" spans="1:27" ht="15.75" outlineLevel="2" x14ac:dyDescent="0.25">
      <c r="A241" s="43">
        <v>16</v>
      </c>
      <c r="B241" s="24" t="s">
        <v>266</v>
      </c>
      <c r="C241" s="78"/>
      <c r="D241" s="41">
        <v>246</v>
      </c>
      <c r="E241" s="13" t="s">
        <v>8</v>
      </c>
      <c r="F241" s="13" t="s">
        <v>274</v>
      </c>
      <c r="G241" s="52">
        <v>1230500</v>
      </c>
      <c r="H241" s="52">
        <v>102541.67</v>
      </c>
      <c r="I241" s="51">
        <v>0.52710639999999997</v>
      </c>
      <c r="J241" s="14">
        <f t="shared" si="104"/>
        <v>54050.37</v>
      </c>
      <c r="K241" s="14">
        <f t="shared" si="92"/>
        <v>54050.37</v>
      </c>
      <c r="L241" s="14">
        <f t="shared" si="93"/>
        <v>54050.37</v>
      </c>
      <c r="M241" s="14">
        <f t="shared" si="94"/>
        <v>54050.37</v>
      </c>
      <c r="N241" s="14">
        <f t="shared" si="95"/>
        <v>54050.37</v>
      </c>
      <c r="O241" s="14">
        <f t="shared" si="96"/>
        <v>54050.37</v>
      </c>
      <c r="P241" s="14">
        <f t="shared" si="97"/>
        <v>54050.37</v>
      </c>
      <c r="Q241" s="14">
        <f t="shared" si="98"/>
        <v>54050.37</v>
      </c>
      <c r="R241" s="14">
        <f t="shared" si="99"/>
        <v>54050.37</v>
      </c>
      <c r="S241" s="14">
        <f t="shared" si="100"/>
        <v>54050.37</v>
      </c>
      <c r="T241" s="14">
        <f t="shared" si="101"/>
        <v>54050.37</v>
      </c>
      <c r="U241" s="14">
        <f t="shared" si="102"/>
        <v>54050.37</v>
      </c>
      <c r="V241" s="74">
        <f t="shared" si="103"/>
        <v>648604.44000000006</v>
      </c>
      <c r="X241" s="48"/>
      <c r="AA241" s="17"/>
    </row>
    <row r="242" spans="1:27" ht="15.75" outlineLevel="2" x14ac:dyDescent="0.25">
      <c r="A242" s="43">
        <v>17</v>
      </c>
      <c r="B242" s="24" t="s">
        <v>267</v>
      </c>
      <c r="C242" s="78"/>
      <c r="D242" s="41">
        <v>510</v>
      </c>
      <c r="E242" s="13" t="s">
        <v>8</v>
      </c>
      <c r="F242" s="13" t="s">
        <v>274</v>
      </c>
      <c r="G242" s="52">
        <v>1230500</v>
      </c>
      <c r="H242" s="52">
        <v>102541.67</v>
      </c>
      <c r="I242" s="51">
        <v>0.52710639999999997</v>
      </c>
      <c r="J242" s="14">
        <f t="shared" si="104"/>
        <v>54050.37</v>
      </c>
      <c r="K242" s="14">
        <f t="shared" si="92"/>
        <v>54050.37</v>
      </c>
      <c r="L242" s="14">
        <f t="shared" si="93"/>
        <v>54050.37</v>
      </c>
      <c r="M242" s="14">
        <f t="shared" si="94"/>
        <v>54050.37</v>
      </c>
      <c r="N242" s="14">
        <f t="shared" si="95"/>
        <v>54050.37</v>
      </c>
      <c r="O242" s="14">
        <f t="shared" si="96"/>
        <v>54050.37</v>
      </c>
      <c r="P242" s="14">
        <f t="shared" si="97"/>
        <v>54050.37</v>
      </c>
      <c r="Q242" s="14">
        <f t="shared" si="98"/>
        <v>54050.37</v>
      </c>
      <c r="R242" s="14">
        <f t="shared" si="99"/>
        <v>54050.37</v>
      </c>
      <c r="S242" s="14">
        <f t="shared" si="100"/>
        <v>54050.37</v>
      </c>
      <c r="T242" s="14">
        <f t="shared" si="101"/>
        <v>54050.37</v>
      </c>
      <c r="U242" s="14">
        <f t="shared" si="102"/>
        <v>54050.37</v>
      </c>
      <c r="V242" s="74">
        <f t="shared" si="103"/>
        <v>648604.44000000006</v>
      </c>
      <c r="X242" s="48"/>
      <c r="AA242" s="17"/>
    </row>
    <row r="243" spans="1:27" ht="15.75" outlineLevel="2" x14ac:dyDescent="0.25">
      <c r="A243" s="43">
        <v>18</v>
      </c>
      <c r="B243" s="24" t="s">
        <v>268</v>
      </c>
      <c r="C243" s="78"/>
      <c r="D243" s="41">
        <v>260</v>
      </c>
      <c r="E243" s="13" t="s">
        <v>8</v>
      </c>
      <c r="F243" s="13" t="s">
        <v>274</v>
      </c>
      <c r="G243" s="52">
        <v>1230500</v>
      </c>
      <c r="H243" s="52">
        <v>102541.67</v>
      </c>
      <c r="I243" s="51">
        <v>0.81071280000000001</v>
      </c>
      <c r="J243" s="14">
        <f t="shared" si="104"/>
        <v>83131.839999999997</v>
      </c>
      <c r="K243" s="14">
        <f t="shared" si="92"/>
        <v>83131.839999999997</v>
      </c>
      <c r="L243" s="14">
        <f t="shared" si="93"/>
        <v>83131.839999999997</v>
      </c>
      <c r="M243" s="14">
        <f t="shared" si="94"/>
        <v>83131.839999999997</v>
      </c>
      <c r="N243" s="14">
        <f t="shared" si="95"/>
        <v>83131.839999999997</v>
      </c>
      <c r="O243" s="14">
        <f t="shared" si="96"/>
        <v>83131.839999999997</v>
      </c>
      <c r="P243" s="14">
        <f t="shared" si="97"/>
        <v>83131.839999999997</v>
      </c>
      <c r="Q243" s="14">
        <f t="shared" si="98"/>
        <v>83131.839999999997</v>
      </c>
      <c r="R243" s="14">
        <f t="shared" si="99"/>
        <v>83131.839999999997</v>
      </c>
      <c r="S243" s="14">
        <f t="shared" si="100"/>
        <v>83131.839999999997</v>
      </c>
      <c r="T243" s="14">
        <f t="shared" si="101"/>
        <v>83131.839999999997</v>
      </c>
      <c r="U243" s="14">
        <f t="shared" si="102"/>
        <v>83131.839999999997</v>
      </c>
      <c r="V243" s="74">
        <f t="shared" si="103"/>
        <v>997582.07999999973</v>
      </c>
      <c r="X243" s="48"/>
      <c r="AA243" s="17"/>
    </row>
    <row r="244" spans="1:27" ht="15.75" x14ac:dyDescent="0.25">
      <c r="A244" s="15">
        <v>13</v>
      </c>
      <c r="B244" s="24" t="s">
        <v>263</v>
      </c>
      <c r="C244" s="9">
        <f>C245+C247</f>
        <v>2</v>
      </c>
      <c r="D244" s="68">
        <f t="shared" ref="D244" si="118">D245+D247</f>
        <v>2271</v>
      </c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73">
        <f t="shared" ref="V244" si="119">V245+V247</f>
        <v>2403416.4</v>
      </c>
    </row>
    <row r="245" spans="1:27" ht="18.75" outlineLevel="1" x14ac:dyDescent="0.25">
      <c r="A245" s="10"/>
      <c r="B245" s="21" t="s">
        <v>6</v>
      </c>
      <c r="C245" s="23">
        <v>1</v>
      </c>
      <c r="D245" s="23">
        <f t="shared" ref="D245:V245" si="120">D246</f>
        <v>410</v>
      </c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76">
        <f t="shared" si="120"/>
        <v>997582.07999999973</v>
      </c>
    </row>
    <row r="246" spans="1:27" ht="15.75" outlineLevel="2" x14ac:dyDescent="0.25">
      <c r="A246" s="10">
        <v>1</v>
      </c>
      <c r="B246" s="20" t="s">
        <v>165</v>
      </c>
      <c r="C246" s="78"/>
      <c r="D246" s="41">
        <v>410</v>
      </c>
      <c r="E246" s="13" t="s">
        <v>8</v>
      </c>
      <c r="F246" s="13" t="s">
        <v>274</v>
      </c>
      <c r="G246" s="52">
        <v>1230500</v>
      </c>
      <c r="H246" s="52">
        <v>102541.67</v>
      </c>
      <c r="I246" s="51">
        <v>0.81071280000000001</v>
      </c>
      <c r="J246" s="14">
        <f t="shared" si="104"/>
        <v>83131.839999999997</v>
      </c>
      <c r="K246" s="14">
        <f t="shared" si="92"/>
        <v>83131.839999999997</v>
      </c>
      <c r="L246" s="14">
        <f t="shared" si="93"/>
        <v>83131.839999999997</v>
      </c>
      <c r="M246" s="14">
        <f t="shared" si="94"/>
        <v>83131.839999999997</v>
      </c>
      <c r="N246" s="14">
        <f t="shared" si="95"/>
        <v>83131.839999999997</v>
      </c>
      <c r="O246" s="14">
        <f t="shared" si="96"/>
        <v>83131.839999999997</v>
      </c>
      <c r="P246" s="14">
        <f t="shared" si="97"/>
        <v>83131.839999999997</v>
      </c>
      <c r="Q246" s="14">
        <f t="shared" si="98"/>
        <v>83131.839999999997</v>
      </c>
      <c r="R246" s="14">
        <f t="shared" si="99"/>
        <v>83131.839999999997</v>
      </c>
      <c r="S246" s="14">
        <f t="shared" si="100"/>
        <v>83131.839999999997</v>
      </c>
      <c r="T246" s="14">
        <f t="shared" si="101"/>
        <v>83131.839999999997</v>
      </c>
      <c r="U246" s="14">
        <f t="shared" si="102"/>
        <v>83131.839999999997</v>
      </c>
      <c r="V246" s="74">
        <f t="shared" si="103"/>
        <v>997582.07999999973</v>
      </c>
    </row>
    <row r="247" spans="1:27" ht="18.75" outlineLevel="1" x14ac:dyDescent="0.25">
      <c r="A247" s="10"/>
      <c r="B247" s="21" t="s">
        <v>56</v>
      </c>
      <c r="C247" s="23">
        <v>1</v>
      </c>
      <c r="D247" s="69">
        <f t="shared" ref="D247" si="121">D248</f>
        <v>1861</v>
      </c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76">
        <f t="shared" ref="V247" si="122">V248</f>
        <v>1405834.3200000003</v>
      </c>
    </row>
    <row r="248" spans="1:27" ht="15.75" outlineLevel="2" x14ac:dyDescent="0.25">
      <c r="A248" s="10">
        <v>2</v>
      </c>
      <c r="B248" s="20" t="s">
        <v>166</v>
      </c>
      <c r="C248" s="78"/>
      <c r="D248" s="41">
        <v>1861</v>
      </c>
      <c r="E248" s="13" t="s">
        <v>8</v>
      </c>
      <c r="F248" s="13" t="s">
        <v>292</v>
      </c>
      <c r="G248" s="66">
        <v>2907100</v>
      </c>
      <c r="H248" s="66">
        <v>242258.33</v>
      </c>
      <c r="I248" s="51">
        <v>0.48358649999999997</v>
      </c>
      <c r="J248" s="14">
        <f t="shared" si="104"/>
        <v>117152.86</v>
      </c>
      <c r="K248" s="14">
        <f t="shared" si="92"/>
        <v>117152.86</v>
      </c>
      <c r="L248" s="14">
        <f t="shared" si="93"/>
        <v>117152.86</v>
      </c>
      <c r="M248" s="14">
        <f t="shared" si="94"/>
        <v>117152.86</v>
      </c>
      <c r="N248" s="14">
        <f t="shared" si="95"/>
        <v>117152.86</v>
      </c>
      <c r="O248" s="14">
        <f t="shared" si="96"/>
        <v>117152.86</v>
      </c>
      <c r="P248" s="14">
        <f t="shared" si="97"/>
        <v>117152.86</v>
      </c>
      <c r="Q248" s="14">
        <f t="shared" si="98"/>
        <v>117152.86</v>
      </c>
      <c r="R248" s="14">
        <f t="shared" si="99"/>
        <v>117152.86</v>
      </c>
      <c r="S248" s="14">
        <f t="shared" si="100"/>
        <v>117152.86</v>
      </c>
      <c r="T248" s="14">
        <f t="shared" si="101"/>
        <v>117152.86</v>
      </c>
      <c r="U248" s="14">
        <f t="shared" si="102"/>
        <v>117152.86</v>
      </c>
      <c r="V248" s="74">
        <f t="shared" si="103"/>
        <v>1405834.3200000003</v>
      </c>
    </row>
    <row r="249" spans="1:27" ht="15.75" x14ac:dyDescent="0.25">
      <c r="A249" s="15">
        <v>14</v>
      </c>
      <c r="B249" s="24" t="s">
        <v>167</v>
      </c>
      <c r="C249" s="9">
        <f>C250+C253+C272</f>
        <v>21</v>
      </c>
      <c r="D249" s="9">
        <f t="shared" ref="D249:V249" si="123">D250+D253+D272</f>
        <v>7467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73">
        <f t="shared" si="123"/>
        <v>15864347.879999999</v>
      </c>
    </row>
    <row r="250" spans="1:27" ht="15.75" outlineLevel="1" x14ac:dyDescent="0.25">
      <c r="A250" s="15"/>
      <c r="B250" s="39" t="s">
        <v>195</v>
      </c>
      <c r="C250" s="9">
        <v>2</v>
      </c>
      <c r="D250" s="9">
        <f t="shared" ref="D250" si="124">D251+D252</f>
        <v>143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73">
        <f t="shared" ref="V250" si="125">V251+V252</f>
        <v>798417.84000000032</v>
      </c>
    </row>
    <row r="251" spans="1:27" ht="15.75" outlineLevel="2" x14ac:dyDescent="0.25">
      <c r="A251" s="10">
        <v>1</v>
      </c>
      <c r="B251" s="40" t="s">
        <v>226</v>
      </c>
      <c r="C251" s="9"/>
      <c r="D251" s="41">
        <v>77</v>
      </c>
      <c r="E251" s="13" t="s">
        <v>8</v>
      </c>
      <c r="F251" s="13" t="s">
        <v>293</v>
      </c>
      <c r="G251" s="66">
        <v>922875</v>
      </c>
      <c r="H251" s="66">
        <v>76906.25</v>
      </c>
      <c r="I251" s="51">
        <v>0.43257099999999998</v>
      </c>
      <c r="J251" s="14">
        <f t="shared" si="104"/>
        <v>33267.410000000003</v>
      </c>
      <c r="K251" s="14">
        <f t="shared" si="92"/>
        <v>33267.410000000003</v>
      </c>
      <c r="L251" s="14">
        <f t="shared" si="93"/>
        <v>33267.410000000003</v>
      </c>
      <c r="M251" s="14">
        <f t="shared" si="94"/>
        <v>33267.410000000003</v>
      </c>
      <c r="N251" s="14">
        <f t="shared" si="95"/>
        <v>33267.410000000003</v>
      </c>
      <c r="O251" s="14">
        <f t="shared" si="96"/>
        <v>33267.410000000003</v>
      </c>
      <c r="P251" s="14">
        <f t="shared" si="97"/>
        <v>33267.410000000003</v>
      </c>
      <c r="Q251" s="14">
        <f t="shared" si="98"/>
        <v>33267.410000000003</v>
      </c>
      <c r="R251" s="14">
        <f t="shared" si="99"/>
        <v>33267.410000000003</v>
      </c>
      <c r="S251" s="14">
        <f t="shared" si="100"/>
        <v>33267.410000000003</v>
      </c>
      <c r="T251" s="14">
        <f t="shared" si="101"/>
        <v>33267.410000000003</v>
      </c>
      <c r="U251" s="14">
        <f t="shared" si="102"/>
        <v>33267.410000000003</v>
      </c>
      <c r="V251" s="74">
        <f t="shared" si="103"/>
        <v>399208.92000000016</v>
      </c>
    </row>
    <row r="252" spans="1:27" ht="15.75" outlineLevel="2" x14ac:dyDescent="0.25">
      <c r="A252" s="10">
        <v>2</v>
      </c>
      <c r="B252" s="40" t="s">
        <v>227</v>
      </c>
      <c r="C252" s="9"/>
      <c r="D252" s="41">
        <v>66</v>
      </c>
      <c r="E252" s="13" t="s">
        <v>8</v>
      </c>
      <c r="F252" s="13" t="s">
        <v>293</v>
      </c>
      <c r="G252" s="66">
        <v>922875</v>
      </c>
      <c r="H252" s="66">
        <v>76906.25</v>
      </c>
      <c r="I252" s="51">
        <v>0.43257099999999998</v>
      </c>
      <c r="J252" s="14">
        <f t="shared" si="104"/>
        <v>33267.410000000003</v>
      </c>
      <c r="K252" s="14">
        <f t="shared" si="92"/>
        <v>33267.410000000003</v>
      </c>
      <c r="L252" s="14">
        <f t="shared" si="93"/>
        <v>33267.410000000003</v>
      </c>
      <c r="M252" s="14">
        <f t="shared" si="94"/>
        <v>33267.410000000003</v>
      </c>
      <c r="N252" s="14">
        <f t="shared" si="95"/>
        <v>33267.410000000003</v>
      </c>
      <c r="O252" s="14">
        <f t="shared" si="96"/>
        <v>33267.410000000003</v>
      </c>
      <c r="P252" s="14">
        <f t="shared" si="97"/>
        <v>33267.410000000003</v>
      </c>
      <c r="Q252" s="14">
        <f t="shared" si="98"/>
        <v>33267.410000000003</v>
      </c>
      <c r="R252" s="14">
        <f t="shared" si="99"/>
        <v>33267.410000000003</v>
      </c>
      <c r="S252" s="14">
        <f t="shared" si="100"/>
        <v>33267.410000000003</v>
      </c>
      <c r="T252" s="14">
        <f t="shared" si="101"/>
        <v>33267.410000000003</v>
      </c>
      <c r="U252" s="14">
        <f t="shared" si="102"/>
        <v>33267.410000000003</v>
      </c>
      <c r="V252" s="74">
        <f t="shared" si="103"/>
        <v>399208.92000000016</v>
      </c>
    </row>
    <row r="253" spans="1:27" ht="18.75" outlineLevel="1" x14ac:dyDescent="0.25">
      <c r="A253" s="10"/>
      <c r="B253" s="21" t="s">
        <v>6</v>
      </c>
      <c r="C253" s="23">
        <v>18</v>
      </c>
      <c r="D253" s="69">
        <f t="shared" ref="D253" si="126">SUM(D254:D271)</f>
        <v>6232</v>
      </c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76">
        <f t="shared" ref="V253" si="127">SUM(V254:V271)</f>
        <v>13768745.639999999</v>
      </c>
    </row>
    <row r="254" spans="1:27" ht="15.75" outlineLevel="2" x14ac:dyDescent="0.25">
      <c r="A254" s="10">
        <v>1</v>
      </c>
      <c r="B254" s="12" t="s">
        <v>168</v>
      </c>
      <c r="C254" s="78"/>
      <c r="D254" s="53">
        <v>507</v>
      </c>
      <c r="E254" s="13" t="s">
        <v>8</v>
      </c>
      <c r="F254" s="13" t="s">
        <v>274</v>
      </c>
      <c r="G254" s="52">
        <v>1230500</v>
      </c>
      <c r="H254" s="52">
        <v>102541.67</v>
      </c>
      <c r="I254" s="51">
        <v>0.81071280000000001</v>
      </c>
      <c r="J254" s="14">
        <f t="shared" si="104"/>
        <v>83131.839999999997</v>
      </c>
      <c r="K254" s="14">
        <f t="shared" ref="K254:K293" si="128">J254</f>
        <v>83131.839999999997</v>
      </c>
      <c r="L254" s="14">
        <f t="shared" ref="L254:L293" si="129">J254</f>
        <v>83131.839999999997</v>
      </c>
      <c r="M254" s="14">
        <f t="shared" ref="M254:M293" si="130">J254</f>
        <v>83131.839999999997</v>
      </c>
      <c r="N254" s="14">
        <f t="shared" ref="N254:N293" si="131">J254</f>
        <v>83131.839999999997</v>
      </c>
      <c r="O254" s="14">
        <f t="shared" ref="O254:O293" si="132">J254</f>
        <v>83131.839999999997</v>
      </c>
      <c r="P254" s="14">
        <f t="shared" ref="P254:P293" si="133">J254</f>
        <v>83131.839999999997</v>
      </c>
      <c r="Q254" s="14">
        <f t="shared" ref="Q254:Q293" si="134">J254</f>
        <v>83131.839999999997</v>
      </c>
      <c r="R254" s="14">
        <f t="shared" ref="R254:R293" si="135">J254</f>
        <v>83131.839999999997</v>
      </c>
      <c r="S254" s="14">
        <f t="shared" ref="S254:S293" si="136">J254</f>
        <v>83131.839999999997</v>
      </c>
      <c r="T254" s="14">
        <f t="shared" ref="T254:T293" si="137">J254</f>
        <v>83131.839999999997</v>
      </c>
      <c r="U254" s="14">
        <f t="shared" ref="U254:U293" si="138">J254</f>
        <v>83131.839999999997</v>
      </c>
      <c r="V254" s="74">
        <f t="shared" ref="V254:V293" si="139">J254+K254+L254+M254+N254+O254+P254+Q254+R254+S254+T254+U254</f>
        <v>997582.07999999973</v>
      </c>
    </row>
    <row r="255" spans="1:27" ht="15.75" outlineLevel="2" x14ac:dyDescent="0.25">
      <c r="A255" s="10">
        <v>2</v>
      </c>
      <c r="B255" s="12" t="s">
        <v>169</v>
      </c>
      <c r="C255" s="78"/>
      <c r="D255" s="53">
        <v>177</v>
      </c>
      <c r="E255" s="13" t="s">
        <v>8</v>
      </c>
      <c r="F255" s="13" t="s">
        <v>274</v>
      </c>
      <c r="G255" s="52">
        <v>1230500</v>
      </c>
      <c r="H255" s="52">
        <v>102541.67</v>
      </c>
      <c r="I255" s="51">
        <v>0.52710639999999997</v>
      </c>
      <c r="J255" s="14">
        <f t="shared" si="104"/>
        <v>54050.37</v>
      </c>
      <c r="K255" s="14">
        <f t="shared" si="128"/>
        <v>54050.37</v>
      </c>
      <c r="L255" s="14">
        <f t="shared" si="129"/>
        <v>54050.37</v>
      </c>
      <c r="M255" s="14">
        <f t="shared" si="130"/>
        <v>54050.37</v>
      </c>
      <c r="N255" s="14">
        <f t="shared" si="131"/>
        <v>54050.37</v>
      </c>
      <c r="O255" s="14">
        <f t="shared" si="132"/>
        <v>54050.37</v>
      </c>
      <c r="P255" s="14">
        <f t="shared" si="133"/>
        <v>54050.37</v>
      </c>
      <c r="Q255" s="14">
        <f t="shared" si="134"/>
        <v>54050.37</v>
      </c>
      <c r="R255" s="14">
        <f t="shared" si="135"/>
        <v>54050.37</v>
      </c>
      <c r="S255" s="14">
        <f t="shared" si="136"/>
        <v>54050.37</v>
      </c>
      <c r="T255" s="14">
        <f t="shared" si="137"/>
        <v>54050.37</v>
      </c>
      <c r="U255" s="14">
        <f t="shared" si="138"/>
        <v>54050.37</v>
      </c>
      <c r="V255" s="74">
        <f t="shared" si="139"/>
        <v>648604.44000000006</v>
      </c>
    </row>
    <row r="256" spans="1:27" ht="15.75" outlineLevel="2" x14ac:dyDescent="0.25">
      <c r="A256" s="10">
        <v>3</v>
      </c>
      <c r="B256" s="12" t="s">
        <v>228</v>
      </c>
      <c r="C256" s="78"/>
      <c r="D256" s="53">
        <v>184</v>
      </c>
      <c r="E256" s="13" t="s">
        <v>8</v>
      </c>
      <c r="F256" s="13" t="s">
        <v>274</v>
      </c>
      <c r="G256" s="52">
        <v>1230500</v>
      </c>
      <c r="H256" s="52">
        <v>102541.67</v>
      </c>
      <c r="I256" s="51">
        <v>0.24349999999999999</v>
      </c>
      <c r="J256" s="14">
        <f t="shared" si="104"/>
        <v>24968.9</v>
      </c>
      <c r="K256" s="14">
        <f t="shared" si="128"/>
        <v>24968.9</v>
      </c>
      <c r="L256" s="14">
        <f t="shared" si="129"/>
        <v>24968.9</v>
      </c>
      <c r="M256" s="14">
        <f t="shared" si="130"/>
        <v>24968.9</v>
      </c>
      <c r="N256" s="14">
        <f t="shared" si="131"/>
        <v>24968.9</v>
      </c>
      <c r="O256" s="14">
        <f t="shared" si="132"/>
        <v>24968.9</v>
      </c>
      <c r="P256" s="14">
        <f t="shared" si="133"/>
        <v>24968.9</v>
      </c>
      <c r="Q256" s="14">
        <f t="shared" si="134"/>
        <v>24968.9</v>
      </c>
      <c r="R256" s="14">
        <f t="shared" si="135"/>
        <v>24968.9</v>
      </c>
      <c r="S256" s="14">
        <f t="shared" si="136"/>
        <v>24968.9</v>
      </c>
      <c r="T256" s="14">
        <f t="shared" si="137"/>
        <v>24968.9</v>
      </c>
      <c r="U256" s="14">
        <f t="shared" si="138"/>
        <v>24968.9</v>
      </c>
      <c r="V256" s="74">
        <f t="shared" si="139"/>
        <v>299626.8</v>
      </c>
    </row>
    <row r="257" spans="1:22" ht="15.75" outlineLevel="2" x14ac:dyDescent="0.25">
      <c r="A257" s="10">
        <v>4</v>
      </c>
      <c r="B257" s="12" t="s">
        <v>170</v>
      </c>
      <c r="C257" s="78"/>
      <c r="D257" s="53">
        <v>360</v>
      </c>
      <c r="E257" s="13" t="s">
        <v>8</v>
      </c>
      <c r="F257" s="13" t="s">
        <v>274</v>
      </c>
      <c r="G257" s="52">
        <v>1230500</v>
      </c>
      <c r="H257" s="52">
        <v>102541.67</v>
      </c>
      <c r="I257" s="51">
        <v>0.81071280000000001</v>
      </c>
      <c r="J257" s="14">
        <f t="shared" si="104"/>
        <v>83131.839999999997</v>
      </c>
      <c r="K257" s="14">
        <f t="shared" si="128"/>
        <v>83131.839999999997</v>
      </c>
      <c r="L257" s="14">
        <f t="shared" si="129"/>
        <v>83131.839999999997</v>
      </c>
      <c r="M257" s="14">
        <f t="shared" si="130"/>
        <v>83131.839999999997</v>
      </c>
      <c r="N257" s="14">
        <f t="shared" si="131"/>
        <v>83131.839999999997</v>
      </c>
      <c r="O257" s="14">
        <f t="shared" si="132"/>
        <v>83131.839999999997</v>
      </c>
      <c r="P257" s="14">
        <f t="shared" si="133"/>
        <v>83131.839999999997</v>
      </c>
      <c r="Q257" s="14">
        <f t="shared" si="134"/>
        <v>83131.839999999997</v>
      </c>
      <c r="R257" s="14">
        <f t="shared" si="135"/>
        <v>83131.839999999997</v>
      </c>
      <c r="S257" s="14">
        <f t="shared" si="136"/>
        <v>83131.839999999997</v>
      </c>
      <c r="T257" s="14">
        <f t="shared" si="137"/>
        <v>83131.839999999997</v>
      </c>
      <c r="U257" s="14">
        <f t="shared" si="138"/>
        <v>83131.839999999997</v>
      </c>
      <c r="V257" s="74">
        <f t="shared" si="139"/>
        <v>997582.07999999973</v>
      </c>
    </row>
    <row r="258" spans="1:22" ht="15.75" outlineLevel="2" x14ac:dyDescent="0.25">
      <c r="A258" s="10">
        <v>5</v>
      </c>
      <c r="B258" s="12" t="s">
        <v>171</v>
      </c>
      <c r="C258" s="78"/>
      <c r="D258" s="53">
        <v>495</v>
      </c>
      <c r="E258" s="13" t="s">
        <v>8</v>
      </c>
      <c r="F258" s="13" t="s">
        <v>274</v>
      </c>
      <c r="G258" s="52">
        <v>1230500</v>
      </c>
      <c r="H258" s="52">
        <v>102541.67</v>
      </c>
      <c r="I258" s="51">
        <v>0.81071280000000001</v>
      </c>
      <c r="J258" s="14">
        <f t="shared" si="104"/>
        <v>83131.839999999997</v>
      </c>
      <c r="K258" s="14">
        <f t="shared" si="128"/>
        <v>83131.839999999997</v>
      </c>
      <c r="L258" s="14">
        <f t="shared" si="129"/>
        <v>83131.839999999997</v>
      </c>
      <c r="M258" s="14">
        <f t="shared" si="130"/>
        <v>83131.839999999997</v>
      </c>
      <c r="N258" s="14">
        <f t="shared" si="131"/>
        <v>83131.839999999997</v>
      </c>
      <c r="O258" s="14">
        <f t="shared" si="132"/>
        <v>83131.839999999997</v>
      </c>
      <c r="P258" s="14">
        <f t="shared" si="133"/>
        <v>83131.839999999997</v>
      </c>
      <c r="Q258" s="14">
        <f t="shared" si="134"/>
        <v>83131.839999999997</v>
      </c>
      <c r="R258" s="14">
        <f t="shared" si="135"/>
        <v>83131.839999999997</v>
      </c>
      <c r="S258" s="14">
        <f t="shared" si="136"/>
        <v>83131.839999999997</v>
      </c>
      <c r="T258" s="14">
        <f t="shared" si="137"/>
        <v>83131.839999999997</v>
      </c>
      <c r="U258" s="14">
        <f t="shared" si="138"/>
        <v>83131.839999999997</v>
      </c>
      <c r="V258" s="74">
        <f t="shared" si="139"/>
        <v>997582.07999999973</v>
      </c>
    </row>
    <row r="259" spans="1:22" ht="15.75" outlineLevel="2" x14ac:dyDescent="0.25">
      <c r="A259" s="10">
        <v>6</v>
      </c>
      <c r="B259" s="12" t="s">
        <v>229</v>
      </c>
      <c r="C259" s="78"/>
      <c r="D259" s="53">
        <v>482</v>
      </c>
      <c r="E259" s="13" t="s">
        <v>8</v>
      </c>
      <c r="F259" s="13" t="s">
        <v>274</v>
      </c>
      <c r="G259" s="52">
        <v>1230500</v>
      </c>
      <c r="H259" s="52">
        <v>102541.67</v>
      </c>
      <c r="I259" s="51">
        <v>0.81071280000000001</v>
      </c>
      <c r="J259" s="14">
        <f t="shared" si="104"/>
        <v>83131.839999999997</v>
      </c>
      <c r="K259" s="14">
        <f t="shared" si="128"/>
        <v>83131.839999999997</v>
      </c>
      <c r="L259" s="14">
        <f t="shared" si="129"/>
        <v>83131.839999999997</v>
      </c>
      <c r="M259" s="14">
        <f t="shared" si="130"/>
        <v>83131.839999999997</v>
      </c>
      <c r="N259" s="14">
        <f t="shared" si="131"/>
        <v>83131.839999999997</v>
      </c>
      <c r="O259" s="14">
        <f t="shared" si="132"/>
        <v>83131.839999999997</v>
      </c>
      <c r="P259" s="14">
        <f t="shared" si="133"/>
        <v>83131.839999999997</v>
      </c>
      <c r="Q259" s="14">
        <f t="shared" si="134"/>
        <v>83131.839999999997</v>
      </c>
      <c r="R259" s="14">
        <f t="shared" si="135"/>
        <v>83131.839999999997</v>
      </c>
      <c r="S259" s="14">
        <f t="shared" si="136"/>
        <v>83131.839999999997</v>
      </c>
      <c r="T259" s="14">
        <f t="shared" si="137"/>
        <v>83131.839999999997</v>
      </c>
      <c r="U259" s="14">
        <f t="shared" si="138"/>
        <v>83131.839999999997</v>
      </c>
      <c r="V259" s="74">
        <f t="shared" si="139"/>
        <v>997582.07999999973</v>
      </c>
    </row>
    <row r="260" spans="1:22" ht="15.75" outlineLevel="2" x14ac:dyDescent="0.25">
      <c r="A260" s="10">
        <v>7</v>
      </c>
      <c r="B260" s="12" t="s">
        <v>230</v>
      </c>
      <c r="C260" s="78"/>
      <c r="D260" s="53">
        <v>191</v>
      </c>
      <c r="E260" s="13" t="s">
        <v>8</v>
      </c>
      <c r="F260" s="13" t="s">
        <v>274</v>
      </c>
      <c r="G260" s="52">
        <v>1230500</v>
      </c>
      <c r="H260" s="52">
        <v>102541.67</v>
      </c>
      <c r="I260" s="51">
        <v>0.81071280000000001</v>
      </c>
      <c r="J260" s="14">
        <f t="shared" si="104"/>
        <v>83131.839999999997</v>
      </c>
      <c r="K260" s="14">
        <f t="shared" si="128"/>
        <v>83131.839999999997</v>
      </c>
      <c r="L260" s="14">
        <f t="shared" si="129"/>
        <v>83131.839999999997</v>
      </c>
      <c r="M260" s="14">
        <f t="shared" si="130"/>
        <v>83131.839999999997</v>
      </c>
      <c r="N260" s="14">
        <f t="shared" si="131"/>
        <v>83131.839999999997</v>
      </c>
      <c r="O260" s="14">
        <f t="shared" si="132"/>
        <v>83131.839999999997</v>
      </c>
      <c r="P260" s="14">
        <f t="shared" si="133"/>
        <v>83131.839999999997</v>
      </c>
      <c r="Q260" s="14">
        <f t="shared" si="134"/>
        <v>83131.839999999997</v>
      </c>
      <c r="R260" s="14">
        <f t="shared" si="135"/>
        <v>83131.839999999997</v>
      </c>
      <c r="S260" s="14">
        <f t="shared" si="136"/>
        <v>83131.839999999997</v>
      </c>
      <c r="T260" s="14">
        <f t="shared" si="137"/>
        <v>83131.839999999997</v>
      </c>
      <c r="U260" s="14">
        <f t="shared" si="138"/>
        <v>83131.839999999997</v>
      </c>
      <c r="V260" s="74">
        <f t="shared" si="139"/>
        <v>997582.07999999973</v>
      </c>
    </row>
    <row r="261" spans="1:22" ht="15.75" outlineLevel="2" x14ac:dyDescent="0.25">
      <c r="A261" s="10">
        <v>8</v>
      </c>
      <c r="B261" s="12" t="s">
        <v>172</v>
      </c>
      <c r="C261" s="78"/>
      <c r="D261" s="53">
        <v>439</v>
      </c>
      <c r="E261" s="13" t="s">
        <v>8</v>
      </c>
      <c r="F261" s="13" t="s">
        <v>274</v>
      </c>
      <c r="G261" s="52">
        <v>1230500</v>
      </c>
      <c r="H261" s="52">
        <v>102541.67</v>
      </c>
      <c r="I261" s="51">
        <v>0.38530320000000001</v>
      </c>
      <c r="J261" s="14">
        <f t="shared" si="104"/>
        <v>39509.629999999997</v>
      </c>
      <c r="K261" s="14">
        <f t="shared" si="128"/>
        <v>39509.629999999997</v>
      </c>
      <c r="L261" s="14">
        <f t="shared" si="129"/>
        <v>39509.629999999997</v>
      </c>
      <c r="M261" s="14">
        <f t="shared" si="130"/>
        <v>39509.629999999997</v>
      </c>
      <c r="N261" s="14">
        <f t="shared" si="131"/>
        <v>39509.629999999997</v>
      </c>
      <c r="O261" s="14">
        <f t="shared" si="132"/>
        <v>39509.629999999997</v>
      </c>
      <c r="P261" s="14">
        <f t="shared" si="133"/>
        <v>39509.629999999997</v>
      </c>
      <c r="Q261" s="14">
        <f t="shared" si="134"/>
        <v>39509.629999999997</v>
      </c>
      <c r="R261" s="14">
        <f t="shared" si="135"/>
        <v>39509.629999999997</v>
      </c>
      <c r="S261" s="14">
        <f t="shared" si="136"/>
        <v>39509.629999999997</v>
      </c>
      <c r="T261" s="14">
        <f t="shared" si="137"/>
        <v>39509.629999999997</v>
      </c>
      <c r="U261" s="14">
        <f t="shared" si="138"/>
        <v>39509.629999999997</v>
      </c>
      <c r="V261" s="74">
        <f t="shared" si="139"/>
        <v>474115.56</v>
      </c>
    </row>
    <row r="262" spans="1:22" ht="15.75" outlineLevel="2" x14ac:dyDescent="0.25">
      <c r="A262" s="10">
        <v>9</v>
      </c>
      <c r="B262" s="12" t="s">
        <v>231</v>
      </c>
      <c r="C262" s="78"/>
      <c r="D262" s="53">
        <v>101</v>
      </c>
      <c r="E262" s="13" t="s">
        <v>8</v>
      </c>
      <c r="F262" s="13" t="s">
        <v>274</v>
      </c>
      <c r="G262" s="52">
        <v>1230500</v>
      </c>
      <c r="H262" s="52">
        <v>102541.67</v>
      </c>
      <c r="I262" s="51">
        <v>0.38530320000000001</v>
      </c>
      <c r="J262" s="14">
        <f t="shared" si="104"/>
        <v>39509.629999999997</v>
      </c>
      <c r="K262" s="14">
        <f t="shared" si="128"/>
        <v>39509.629999999997</v>
      </c>
      <c r="L262" s="14">
        <f t="shared" si="129"/>
        <v>39509.629999999997</v>
      </c>
      <c r="M262" s="14">
        <f t="shared" si="130"/>
        <v>39509.629999999997</v>
      </c>
      <c r="N262" s="14">
        <f t="shared" si="131"/>
        <v>39509.629999999997</v>
      </c>
      <c r="O262" s="14">
        <f t="shared" si="132"/>
        <v>39509.629999999997</v>
      </c>
      <c r="P262" s="14">
        <f t="shared" si="133"/>
        <v>39509.629999999997</v>
      </c>
      <c r="Q262" s="14">
        <f t="shared" si="134"/>
        <v>39509.629999999997</v>
      </c>
      <c r="R262" s="14">
        <f t="shared" si="135"/>
        <v>39509.629999999997</v>
      </c>
      <c r="S262" s="14">
        <f t="shared" si="136"/>
        <v>39509.629999999997</v>
      </c>
      <c r="T262" s="14">
        <f t="shared" si="137"/>
        <v>39509.629999999997</v>
      </c>
      <c r="U262" s="14">
        <f t="shared" si="138"/>
        <v>39509.629999999997</v>
      </c>
      <c r="V262" s="74">
        <f t="shared" si="139"/>
        <v>474115.56</v>
      </c>
    </row>
    <row r="263" spans="1:22" ht="15.75" outlineLevel="2" x14ac:dyDescent="0.25">
      <c r="A263" s="10">
        <v>10</v>
      </c>
      <c r="B263" s="12" t="s">
        <v>173</v>
      </c>
      <c r="C263" s="78"/>
      <c r="D263" s="53">
        <v>637</v>
      </c>
      <c r="E263" s="13" t="s">
        <v>8</v>
      </c>
      <c r="F263" s="13" t="s">
        <v>274</v>
      </c>
      <c r="G263" s="52">
        <v>1230500</v>
      </c>
      <c r="H263" s="52">
        <v>102541.67</v>
      </c>
      <c r="I263" s="51">
        <v>0.81071280000000001</v>
      </c>
      <c r="J263" s="14">
        <f t="shared" si="104"/>
        <v>83131.839999999997</v>
      </c>
      <c r="K263" s="14">
        <f t="shared" si="128"/>
        <v>83131.839999999997</v>
      </c>
      <c r="L263" s="14">
        <f t="shared" si="129"/>
        <v>83131.839999999997</v>
      </c>
      <c r="M263" s="14">
        <f t="shared" si="130"/>
        <v>83131.839999999997</v>
      </c>
      <c r="N263" s="14">
        <f t="shared" si="131"/>
        <v>83131.839999999997</v>
      </c>
      <c r="O263" s="14">
        <f t="shared" si="132"/>
        <v>83131.839999999997</v>
      </c>
      <c r="P263" s="14">
        <f t="shared" si="133"/>
        <v>83131.839999999997</v>
      </c>
      <c r="Q263" s="14">
        <f t="shared" si="134"/>
        <v>83131.839999999997</v>
      </c>
      <c r="R263" s="14">
        <f t="shared" si="135"/>
        <v>83131.839999999997</v>
      </c>
      <c r="S263" s="14">
        <f t="shared" si="136"/>
        <v>83131.839999999997</v>
      </c>
      <c r="T263" s="14">
        <f t="shared" si="137"/>
        <v>83131.839999999997</v>
      </c>
      <c r="U263" s="14">
        <f t="shared" si="138"/>
        <v>83131.839999999997</v>
      </c>
      <c r="V263" s="74">
        <f t="shared" si="139"/>
        <v>997582.07999999973</v>
      </c>
    </row>
    <row r="264" spans="1:22" ht="15.75" outlineLevel="2" x14ac:dyDescent="0.25">
      <c r="A264" s="10">
        <v>11</v>
      </c>
      <c r="B264" s="12" t="s">
        <v>174</v>
      </c>
      <c r="C264" s="78"/>
      <c r="D264" s="53">
        <v>535</v>
      </c>
      <c r="E264" s="13" t="s">
        <v>8</v>
      </c>
      <c r="F264" s="13" t="s">
        <v>274</v>
      </c>
      <c r="G264" s="52">
        <v>1230500</v>
      </c>
      <c r="H264" s="52">
        <v>102541.67</v>
      </c>
      <c r="I264" s="51">
        <v>0.24349999999999999</v>
      </c>
      <c r="J264" s="14">
        <f t="shared" si="104"/>
        <v>24968.9</v>
      </c>
      <c r="K264" s="14">
        <f t="shared" si="128"/>
        <v>24968.9</v>
      </c>
      <c r="L264" s="14">
        <f t="shared" si="129"/>
        <v>24968.9</v>
      </c>
      <c r="M264" s="14">
        <f t="shared" si="130"/>
        <v>24968.9</v>
      </c>
      <c r="N264" s="14">
        <f t="shared" si="131"/>
        <v>24968.9</v>
      </c>
      <c r="O264" s="14">
        <f t="shared" si="132"/>
        <v>24968.9</v>
      </c>
      <c r="P264" s="14">
        <f t="shared" si="133"/>
        <v>24968.9</v>
      </c>
      <c r="Q264" s="14">
        <f t="shared" si="134"/>
        <v>24968.9</v>
      </c>
      <c r="R264" s="14">
        <f t="shared" si="135"/>
        <v>24968.9</v>
      </c>
      <c r="S264" s="14">
        <f t="shared" si="136"/>
        <v>24968.9</v>
      </c>
      <c r="T264" s="14">
        <f t="shared" si="137"/>
        <v>24968.9</v>
      </c>
      <c r="U264" s="14">
        <f t="shared" si="138"/>
        <v>24968.9</v>
      </c>
      <c r="V264" s="74">
        <f t="shared" si="139"/>
        <v>299626.8</v>
      </c>
    </row>
    <row r="265" spans="1:22" ht="15.75" outlineLevel="2" x14ac:dyDescent="0.25">
      <c r="A265" s="10">
        <v>12</v>
      </c>
      <c r="B265" s="12" t="s">
        <v>232</v>
      </c>
      <c r="C265" s="78"/>
      <c r="D265" s="53">
        <v>138</v>
      </c>
      <c r="E265" s="13" t="s">
        <v>8</v>
      </c>
      <c r="F265" s="13" t="s">
        <v>274</v>
      </c>
      <c r="G265" s="52">
        <v>1230500</v>
      </c>
      <c r="H265" s="52">
        <v>102541.67</v>
      </c>
      <c r="I265" s="51">
        <v>0.24349999999999999</v>
      </c>
      <c r="J265" s="14">
        <f t="shared" si="104"/>
        <v>24968.9</v>
      </c>
      <c r="K265" s="14">
        <f t="shared" si="128"/>
        <v>24968.9</v>
      </c>
      <c r="L265" s="14">
        <f t="shared" si="129"/>
        <v>24968.9</v>
      </c>
      <c r="M265" s="14">
        <f t="shared" si="130"/>
        <v>24968.9</v>
      </c>
      <c r="N265" s="14">
        <f t="shared" si="131"/>
        <v>24968.9</v>
      </c>
      <c r="O265" s="14">
        <f t="shared" si="132"/>
        <v>24968.9</v>
      </c>
      <c r="P265" s="14">
        <f t="shared" si="133"/>
        <v>24968.9</v>
      </c>
      <c r="Q265" s="14">
        <f t="shared" si="134"/>
        <v>24968.9</v>
      </c>
      <c r="R265" s="14">
        <f t="shared" si="135"/>
        <v>24968.9</v>
      </c>
      <c r="S265" s="14">
        <f t="shared" si="136"/>
        <v>24968.9</v>
      </c>
      <c r="T265" s="14">
        <f t="shared" si="137"/>
        <v>24968.9</v>
      </c>
      <c r="U265" s="14">
        <f t="shared" si="138"/>
        <v>24968.9</v>
      </c>
      <c r="V265" s="74">
        <f t="shared" si="139"/>
        <v>299626.8</v>
      </c>
    </row>
    <row r="266" spans="1:22" ht="15.75" outlineLevel="2" x14ac:dyDescent="0.25">
      <c r="A266" s="10">
        <v>13</v>
      </c>
      <c r="B266" s="12" t="s">
        <v>175</v>
      </c>
      <c r="C266" s="78"/>
      <c r="D266" s="53">
        <v>431</v>
      </c>
      <c r="E266" s="13" t="s">
        <v>8</v>
      </c>
      <c r="F266" s="13" t="s">
        <v>274</v>
      </c>
      <c r="G266" s="52">
        <v>1230500</v>
      </c>
      <c r="H266" s="52">
        <v>102541.67</v>
      </c>
      <c r="I266" s="51">
        <v>0.81071280000000001</v>
      </c>
      <c r="J266" s="14">
        <f t="shared" si="104"/>
        <v>83131.839999999997</v>
      </c>
      <c r="K266" s="14">
        <f t="shared" si="128"/>
        <v>83131.839999999997</v>
      </c>
      <c r="L266" s="14">
        <f t="shared" si="129"/>
        <v>83131.839999999997</v>
      </c>
      <c r="M266" s="14">
        <f t="shared" si="130"/>
        <v>83131.839999999997</v>
      </c>
      <c r="N266" s="14">
        <f t="shared" si="131"/>
        <v>83131.839999999997</v>
      </c>
      <c r="O266" s="14">
        <f t="shared" si="132"/>
        <v>83131.839999999997</v>
      </c>
      <c r="P266" s="14">
        <f t="shared" si="133"/>
        <v>83131.839999999997</v>
      </c>
      <c r="Q266" s="14">
        <f t="shared" si="134"/>
        <v>83131.839999999997</v>
      </c>
      <c r="R266" s="14">
        <f t="shared" si="135"/>
        <v>83131.839999999997</v>
      </c>
      <c r="S266" s="14">
        <f t="shared" si="136"/>
        <v>83131.839999999997</v>
      </c>
      <c r="T266" s="14">
        <f t="shared" si="137"/>
        <v>83131.839999999997</v>
      </c>
      <c r="U266" s="14">
        <f t="shared" si="138"/>
        <v>83131.839999999997</v>
      </c>
      <c r="V266" s="74">
        <f t="shared" si="139"/>
        <v>997582.07999999973</v>
      </c>
    </row>
    <row r="267" spans="1:22" ht="15.75" outlineLevel="2" x14ac:dyDescent="0.25">
      <c r="A267" s="10">
        <v>14</v>
      </c>
      <c r="B267" s="12" t="s">
        <v>233</v>
      </c>
      <c r="C267" s="78"/>
      <c r="D267" s="53">
        <v>266</v>
      </c>
      <c r="E267" s="13" t="s">
        <v>8</v>
      </c>
      <c r="F267" s="13" t="s">
        <v>274</v>
      </c>
      <c r="G267" s="52">
        <v>1230500</v>
      </c>
      <c r="H267" s="52">
        <v>102541.67</v>
      </c>
      <c r="I267" s="51">
        <v>0.24349999999999999</v>
      </c>
      <c r="J267" s="14">
        <f t="shared" si="104"/>
        <v>24968.9</v>
      </c>
      <c r="K267" s="14">
        <f t="shared" si="128"/>
        <v>24968.9</v>
      </c>
      <c r="L267" s="14">
        <f t="shared" si="129"/>
        <v>24968.9</v>
      </c>
      <c r="M267" s="14">
        <f t="shared" si="130"/>
        <v>24968.9</v>
      </c>
      <c r="N267" s="14">
        <f t="shared" si="131"/>
        <v>24968.9</v>
      </c>
      <c r="O267" s="14">
        <f t="shared" si="132"/>
        <v>24968.9</v>
      </c>
      <c r="P267" s="14">
        <f t="shared" si="133"/>
        <v>24968.9</v>
      </c>
      <c r="Q267" s="14">
        <f t="shared" si="134"/>
        <v>24968.9</v>
      </c>
      <c r="R267" s="14">
        <f t="shared" si="135"/>
        <v>24968.9</v>
      </c>
      <c r="S267" s="14">
        <f t="shared" si="136"/>
        <v>24968.9</v>
      </c>
      <c r="T267" s="14">
        <f t="shared" si="137"/>
        <v>24968.9</v>
      </c>
      <c r="U267" s="14">
        <f t="shared" si="138"/>
        <v>24968.9</v>
      </c>
      <c r="V267" s="74">
        <f t="shared" si="139"/>
        <v>299626.8</v>
      </c>
    </row>
    <row r="268" spans="1:22" ht="15.75" outlineLevel="2" x14ac:dyDescent="0.25">
      <c r="A268" s="10">
        <v>15</v>
      </c>
      <c r="B268" s="12" t="s">
        <v>176</v>
      </c>
      <c r="C268" s="78"/>
      <c r="D268" s="53">
        <v>359</v>
      </c>
      <c r="E268" s="13" t="s">
        <v>8</v>
      </c>
      <c r="F268" s="13" t="s">
        <v>274</v>
      </c>
      <c r="G268" s="52">
        <v>1230500</v>
      </c>
      <c r="H268" s="52">
        <v>102541.67</v>
      </c>
      <c r="I268" s="51">
        <v>0.81071280000000001</v>
      </c>
      <c r="J268" s="14">
        <f t="shared" ref="J268:J293" si="140">ROUND(H268*I268,2)</f>
        <v>83131.839999999997</v>
      </c>
      <c r="K268" s="14">
        <f t="shared" si="128"/>
        <v>83131.839999999997</v>
      </c>
      <c r="L268" s="14">
        <f t="shared" si="129"/>
        <v>83131.839999999997</v>
      </c>
      <c r="M268" s="14">
        <f t="shared" si="130"/>
        <v>83131.839999999997</v>
      </c>
      <c r="N268" s="14">
        <f t="shared" si="131"/>
        <v>83131.839999999997</v>
      </c>
      <c r="O268" s="14">
        <f t="shared" si="132"/>
        <v>83131.839999999997</v>
      </c>
      <c r="P268" s="14">
        <f t="shared" si="133"/>
        <v>83131.839999999997</v>
      </c>
      <c r="Q268" s="14">
        <f t="shared" si="134"/>
        <v>83131.839999999997</v>
      </c>
      <c r="R268" s="14">
        <f t="shared" si="135"/>
        <v>83131.839999999997</v>
      </c>
      <c r="S268" s="14">
        <f t="shared" si="136"/>
        <v>83131.839999999997</v>
      </c>
      <c r="T268" s="14">
        <f t="shared" si="137"/>
        <v>83131.839999999997</v>
      </c>
      <c r="U268" s="14">
        <f t="shared" si="138"/>
        <v>83131.839999999997</v>
      </c>
      <c r="V268" s="74">
        <f t="shared" si="139"/>
        <v>997582.07999999973</v>
      </c>
    </row>
    <row r="269" spans="1:22" ht="15.75" outlineLevel="2" x14ac:dyDescent="0.25">
      <c r="A269" s="10">
        <v>16</v>
      </c>
      <c r="B269" s="12" t="s">
        <v>177</v>
      </c>
      <c r="C269" s="78"/>
      <c r="D269" s="53">
        <v>472</v>
      </c>
      <c r="E269" s="13" t="s">
        <v>8</v>
      </c>
      <c r="F269" s="13" t="s">
        <v>274</v>
      </c>
      <c r="G269" s="52">
        <v>1230500</v>
      </c>
      <c r="H269" s="52">
        <v>102541.67</v>
      </c>
      <c r="I269" s="51">
        <v>0.81071280000000001</v>
      </c>
      <c r="J269" s="14">
        <f t="shared" si="140"/>
        <v>83131.839999999997</v>
      </c>
      <c r="K269" s="14">
        <f t="shared" si="128"/>
        <v>83131.839999999997</v>
      </c>
      <c r="L269" s="14">
        <f t="shared" si="129"/>
        <v>83131.839999999997</v>
      </c>
      <c r="M269" s="14">
        <f t="shared" si="130"/>
        <v>83131.839999999997</v>
      </c>
      <c r="N269" s="14">
        <f t="shared" si="131"/>
        <v>83131.839999999997</v>
      </c>
      <c r="O269" s="14">
        <f t="shared" si="132"/>
        <v>83131.839999999997</v>
      </c>
      <c r="P269" s="14">
        <f t="shared" si="133"/>
        <v>83131.839999999997</v>
      </c>
      <c r="Q269" s="14">
        <f t="shared" si="134"/>
        <v>83131.839999999997</v>
      </c>
      <c r="R269" s="14">
        <f t="shared" si="135"/>
        <v>83131.839999999997</v>
      </c>
      <c r="S269" s="14">
        <f t="shared" si="136"/>
        <v>83131.839999999997</v>
      </c>
      <c r="T269" s="14">
        <f t="shared" si="137"/>
        <v>83131.839999999997</v>
      </c>
      <c r="U269" s="14">
        <f t="shared" si="138"/>
        <v>83131.839999999997</v>
      </c>
      <c r="V269" s="74">
        <f t="shared" si="139"/>
        <v>997582.07999999973</v>
      </c>
    </row>
    <row r="270" spans="1:22" ht="15.75" outlineLevel="2" x14ac:dyDescent="0.25">
      <c r="A270" s="10">
        <v>17</v>
      </c>
      <c r="B270" s="12" t="s">
        <v>178</v>
      </c>
      <c r="C270" s="78"/>
      <c r="D270" s="53">
        <v>293</v>
      </c>
      <c r="E270" s="13" t="s">
        <v>8</v>
      </c>
      <c r="F270" s="13" t="s">
        <v>274</v>
      </c>
      <c r="G270" s="52">
        <v>1230500</v>
      </c>
      <c r="H270" s="52">
        <v>102541.67</v>
      </c>
      <c r="I270" s="51">
        <v>0.81071280000000001</v>
      </c>
      <c r="J270" s="14">
        <f t="shared" si="140"/>
        <v>83131.839999999997</v>
      </c>
      <c r="K270" s="14">
        <f t="shared" si="128"/>
        <v>83131.839999999997</v>
      </c>
      <c r="L270" s="14">
        <f t="shared" si="129"/>
        <v>83131.839999999997</v>
      </c>
      <c r="M270" s="14">
        <f t="shared" si="130"/>
        <v>83131.839999999997</v>
      </c>
      <c r="N270" s="14">
        <f t="shared" si="131"/>
        <v>83131.839999999997</v>
      </c>
      <c r="O270" s="14">
        <f t="shared" si="132"/>
        <v>83131.839999999997</v>
      </c>
      <c r="P270" s="14">
        <f t="shared" si="133"/>
        <v>83131.839999999997</v>
      </c>
      <c r="Q270" s="14">
        <f t="shared" si="134"/>
        <v>83131.839999999997</v>
      </c>
      <c r="R270" s="14">
        <f t="shared" si="135"/>
        <v>83131.839999999997</v>
      </c>
      <c r="S270" s="14">
        <f t="shared" si="136"/>
        <v>83131.839999999997</v>
      </c>
      <c r="T270" s="14">
        <f t="shared" si="137"/>
        <v>83131.839999999997</v>
      </c>
      <c r="U270" s="14">
        <f t="shared" si="138"/>
        <v>83131.839999999997</v>
      </c>
      <c r="V270" s="74">
        <f t="shared" si="139"/>
        <v>997582.07999999973</v>
      </c>
    </row>
    <row r="271" spans="1:22" ht="15.75" outlineLevel="2" x14ac:dyDescent="0.25">
      <c r="A271" s="10">
        <v>18</v>
      </c>
      <c r="B271" s="12" t="s">
        <v>179</v>
      </c>
      <c r="C271" s="78"/>
      <c r="D271" s="53">
        <v>165</v>
      </c>
      <c r="E271" s="13" t="s">
        <v>8</v>
      </c>
      <c r="F271" s="13" t="s">
        <v>274</v>
      </c>
      <c r="G271" s="52">
        <v>1230500</v>
      </c>
      <c r="H271" s="52">
        <v>102541.67</v>
      </c>
      <c r="I271" s="51">
        <v>0.81071280000000001</v>
      </c>
      <c r="J271" s="14">
        <f t="shared" si="140"/>
        <v>83131.839999999997</v>
      </c>
      <c r="K271" s="14">
        <f t="shared" si="128"/>
        <v>83131.839999999997</v>
      </c>
      <c r="L271" s="14">
        <f t="shared" si="129"/>
        <v>83131.839999999997</v>
      </c>
      <c r="M271" s="14">
        <f t="shared" si="130"/>
        <v>83131.839999999997</v>
      </c>
      <c r="N271" s="14">
        <f t="shared" si="131"/>
        <v>83131.839999999997</v>
      </c>
      <c r="O271" s="14">
        <f t="shared" si="132"/>
        <v>83131.839999999997</v>
      </c>
      <c r="P271" s="14">
        <f t="shared" si="133"/>
        <v>83131.839999999997</v>
      </c>
      <c r="Q271" s="14">
        <f t="shared" si="134"/>
        <v>83131.839999999997</v>
      </c>
      <c r="R271" s="14">
        <f t="shared" si="135"/>
        <v>83131.839999999997</v>
      </c>
      <c r="S271" s="14">
        <f t="shared" si="136"/>
        <v>83131.839999999997</v>
      </c>
      <c r="T271" s="14">
        <f t="shared" si="137"/>
        <v>83131.839999999997</v>
      </c>
      <c r="U271" s="14">
        <f t="shared" si="138"/>
        <v>83131.839999999997</v>
      </c>
      <c r="V271" s="74">
        <f t="shared" si="139"/>
        <v>997582.07999999973</v>
      </c>
    </row>
    <row r="272" spans="1:22" ht="18.75" outlineLevel="1" x14ac:dyDescent="0.25">
      <c r="A272" s="10"/>
      <c r="B272" s="21" t="s">
        <v>21</v>
      </c>
      <c r="C272" s="23">
        <v>1</v>
      </c>
      <c r="D272" s="69">
        <f t="shared" ref="D272" si="141">D273</f>
        <v>1092</v>
      </c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76">
        <f>V273</f>
        <v>1297184.3999999997</v>
      </c>
    </row>
    <row r="273" spans="1:22" ht="15.75" outlineLevel="2" x14ac:dyDescent="0.25">
      <c r="A273" s="10">
        <v>13</v>
      </c>
      <c r="B273" s="12" t="s">
        <v>180</v>
      </c>
      <c r="C273" s="78"/>
      <c r="D273" s="41">
        <v>1092</v>
      </c>
      <c r="E273" s="13" t="s">
        <v>8</v>
      </c>
      <c r="F273" s="13" t="s">
        <v>287</v>
      </c>
      <c r="G273" s="66">
        <v>2460900</v>
      </c>
      <c r="H273" s="66">
        <v>205075</v>
      </c>
      <c r="I273" s="51">
        <v>0.52711790000000003</v>
      </c>
      <c r="J273" s="14">
        <f t="shared" si="140"/>
        <v>108098.7</v>
      </c>
      <c r="K273" s="14">
        <f t="shared" si="128"/>
        <v>108098.7</v>
      </c>
      <c r="L273" s="14">
        <f t="shared" si="129"/>
        <v>108098.7</v>
      </c>
      <c r="M273" s="14">
        <f t="shared" si="130"/>
        <v>108098.7</v>
      </c>
      <c r="N273" s="14">
        <f t="shared" si="131"/>
        <v>108098.7</v>
      </c>
      <c r="O273" s="14">
        <f t="shared" si="132"/>
        <v>108098.7</v>
      </c>
      <c r="P273" s="14">
        <f t="shared" si="133"/>
        <v>108098.7</v>
      </c>
      <c r="Q273" s="14">
        <f t="shared" si="134"/>
        <v>108098.7</v>
      </c>
      <c r="R273" s="14">
        <f t="shared" si="135"/>
        <v>108098.7</v>
      </c>
      <c r="S273" s="14">
        <f t="shared" si="136"/>
        <v>108098.7</v>
      </c>
      <c r="T273" s="14">
        <f t="shared" si="137"/>
        <v>108098.7</v>
      </c>
      <c r="U273" s="14">
        <f t="shared" si="138"/>
        <v>108098.7</v>
      </c>
      <c r="V273" s="74">
        <f t="shared" si="139"/>
        <v>1297184.3999999997</v>
      </c>
    </row>
    <row r="274" spans="1:22" ht="15.75" x14ac:dyDescent="0.25">
      <c r="A274" s="15">
        <v>15</v>
      </c>
      <c r="B274" s="24" t="s">
        <v>181</v>
      </c>
      <c r="C274" s="9">
        <v>18</v>
      </c>
      <c r="D274" s="68">
        <f t="shared" ref="D274:V274" si="142">D275</f>
        <v>8294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73">
        <f t="shared" si="142"/>
        <v>13419768.119999999</v>
      </c>
    </row>
    <row r="275" spans="1:22" ht="18.75" outlineLevel="1" x14ac:dyDescent="0.25">
      <c r="A275" s="10"/>
      <c r="B275" s="21" t="s">
        <v>6</v>
      </c>
      <c r="C275" s="23">
        <v>18</v>
      </c>
      <c r="D275" s="69">
        <f t="shared" ref="D275" si="143">SUM(D276:D293)</f>
        <v>8294</v>
      </c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76">
        <f t="shared" ref="V275" si="144">SUM(V276:V293)</f>
        <v>13419768.119999999</v>
      </c>
    </row>
    <row r="276" spans="1:22" ht="15.75" outlineLevel="2" x14ac:dyDescent="0.25">
      <c r="A276" s="10">
        <v>1</v>
      </c>
      <c r="B276" s="12" t="s">
        <v>182</v>
      </c>
      <c r="C276" s="78"/>
      <c r="D276" s="53">
        <v>591</v>
      </c>
      <c r="E276" s="13" t="s">
        <v>8</v>
      </c>
      <c r="F276" s="13" t="s">
        <v>274</v>
      </c>
      <c r="G276" s="52">
        <v>1230500</v>
      </c>
      <c r="H276" s="52">
        <v>102541.67</v>
      </c>
      <c r="I276" s="51">
        <v>0.81071280000000001</v>
      </c>
      <c r="J276" s="14">
        <f t="shared" si="140"/>
        <v>83131.839999999997</v>
      </c>
      <c r="K276" s="14">
        <f t="shared" si="128"/>
        <v>83131.839999999997</v>
      </c>
      <c r="L276" s="14">
        <f t="shared" si="129"/>
        <v>83131.839999999997</v>
      </c>
      <c r="M276" s="14">
        <f t="shared" si="130"/>
        <v>83131.839999999997</v>
      </c>
      <c r="N276" s="14">
        <f t="shared" si="131"/>
        <v>83131.839999999997</v>
      </c>
      <c r="O276" s="14">
        <f t="shared" si="132"/>
        <v>83131.839999999997</v>
      </c>
      <c r="P276" s="14">
        <f t="shared" si="133"/>
        <v>83131.839999999997</v>
      </c>
      <c r="Q276" s="14">
        <f t="shared" si="134"/>
        <v>83131.839999999997</v>
      </c>
      <c r="R276" s="14">
        <f t="shared" si="135"/>
        <v>83131.839999999997</v>
      </c>
      <c r="S276" s="14">
        <f t="shared" si="136"/>
        <v>83131.839999999997</v>
      </c>
      <c r="T276" s="14">
        <f t="shared" si="137"/>
        <v>83131.839999999997</v>
      </c>
      <c r="U276" s="14">
        <f t="shared" si="138"/>
        <v>83131.839999999997</v>
      </c>
      <c r="V276" s="74">
        <f t="shared" si="139"/>
        <v>997582.07999999973</v>
      </c>
    </row>
    <row r="277" spans="1:22" ht="15.75" outlineLevel="2" x14ac:dyDescent="0.25">
      <c r="A277" s="10">
        <v>2</v>
      </c>
      <c r="B277" s="12" t="s">
        <v>235</v>
      </c>
      <c r="C277" s="78"/>
      <c r="D277" s="53">
        <v>301</v>
      </c>
      <c r="E277" s="13" t="s">
        <v>8</v>
      </c>
      <c r="F277" s="13" t="s">
        <v>274</v>
      </c>
      <c r="G277" s="52">
        <v>1230500</v>
      </c>
      <c r="H277" s="52">
        <v>102541.67</v>
      </c>
      <c r="I277" s="51">
        <v>0.24349999999999999</v>
      </c>
      <c r="J277" s="14">
        <f t="shared" si="140"/>
        <v>24968.9</v>
      </c>
      <c r="K277" s="14">
        <f t="shared" si="128"/>
        <v>24968.9</v>
      </c>
      <c r="L277" s="14">
        <f t="shared" si="129"/>
        <v>24968.9</v>
      </c>
      <c r="M277" s="14">
        <f t="shared" si="130"/>
        <v>24968.9</v>
      </c>
      <c r="N277" s="14">
        <f t="shared" si="131"/>
        <v>24968.9</v>
      </c>
      <c r="O277" s="14">
        <f t="shared" si="132"/>
        <v>24968.9</v>
      </c>
      <c r="P277" s="14">
        <f t="shared" si="133"/>
        <v>24968.9</v>
      </c>
      <c r="Q277" s="14">
        <f t="shared" si="134"/>
        <v>24968.9</v>
      </c>
      <c r="R277" s="14">
        <f t="shared" si="135"/>
        <v>24968.9</v>
      </c>
      <c r="S277" s="14">
        <f t="shared" si="136"/>
        <v>24968.9</v>
      </c>
      <c r="T277" s="14">
        <f t="shared" si="137"/>
        <v>24968.9</v>
      </c>
      <c r="U277" s="14">
        <f t="shared" si="138"/>
        <v>24968.9</v>
      </c>
      <c r="V277" s="74">
        <f t="shared" si="139"/>
        <v>299626.8</v>
      </c>
    </row>
    <row r="278" spans="1:22" ht="15.75" outlineLevel="2" x14ac:dyDescent="0.25">
      <c r="A278" s="10">
        <v>3</v>
      </c>
      <c r="B278" s="12" t="s">
        <v>236</v>
      </c>
      <c r="C278" s="78"/>
      <c r="D278" s="53">
        <v>213</v>
      </c>
      <c r="E278" s="13" t="s">
        <v>8</v>
      </c>
      <c r="F278" s="13" t="s">
        <v>274</v>
      </c>
      <c r="G278" s="52">
        <v>1230500</v>
      </c>
      <c r="H278" s="52">
        <v>102541.67</v>
      </c>
      <c r="I278" s="51">
        <v>0.81071280000000001</v>
      </c>
      <c r="J278" s="14">
        <f t="shared" si="140"/>
        <v>83131.839999999997</v>
      </c>
      <c r="K278" s="14">
        <f t="shared" si="128"/>
        <v>83131.839999999997</v>
      </c>
      <c r="L278" s="14">
        <f t="shared" si="129"/>
        <v>83131.839999999997</v>
      </c>
      <c r="M278" s="14">
        <f t="shared" si="130"/>
        <v>83131.839999999997</v>
      </c>
      <c r="N278" s="14">
        <f t="shared" si="131"/>
        <v>83131.839999999997</v>
      </c>
      <c r="O278" s="14">
        <f t="shared" si="132"/>
        <v>83131.839999999997</v>
      </c>
      <c r="P278" s="14">
        <f t="shared" si="133"/>
        <v>83131.839999999997</v>
      </c>
      <c r="Q278" s="14">
        <f t="shared" si="134"/>
        <v>83131.839999999997</v>
      </c>
      <c r="R278" s="14">
        <f t="shared" si="135"/>
        <v>83131.839999999997</v>
      </c>
      <c r="S278" s="14">
        <f t="shared" si="136"/>
        <v>83131.839999999997</v>
      </c>
      <c r="T278" s="14">
        <f t="shared" si="137"/>
        <v>83131.839999999997</v>
      </c>
      <c r="U278" s="14">
        <f t="shared" si="138"/>
        <v>83131.839999999997</v>
      </c>
      <c r="V278" s="74">
        <f t="shared" si="139"/>
        <v>997582.07999999973</v>
      </c>
    </row>
    <row r="279" spans="1:22" ht="15.75" outlineLevel="2" x14ac:dyDescent="0.25">
      <c r="A279" s="10">
        <v>4</v>
      </c>
      <c r="B279" s="12" t="s">
        <v>183</v>
      </c>
      <c r="C279" s="78"/>
      <c r="D279" s="53">
        <v>519</v>
      </c>
      <c r="E279" s="13" t="s">
        <v>8</v>
      </c>
      <c r="F279" s="13" t="s">
        <v>274</v>
      </c>
      <c r="G279" s="52">
        <v>1230500</v>
      </c>
      <c r="H279" s="52">
        <v>102541.67</v>
      </c>
      <c r="I279" s="51">
        <v>0.81071280000000001</v>
      </c>
      <c r="J279" s="14">
        <f t="shared" si="140"/>
        <v>83131.839999999997</v>
      </c>
      <c r="K279" s="14">
        <f t="shared" si="128"/>
        <v>83131.839999999997</v>
      </c>
      <c r="L279" s="14">
        <f t="shared" si="129"/>
        <v>83131.839999999997</v>
      </c>
      <c r="M279" s="14">
        <f t="shared" si="130"/>
        <v>83131.839999999997</v>
      </c>
      <c r="N279" s="14">
        <f t="shared" si="131"/>
        <v>83131.839999999997</v>
      </c>
      <c r="O279" s="14">
        <f t="shared" si="132"/>
        <v>83131.839999999997</v>
      </c>
      <c r="P279" s="14">
        <f t="shared" si="133"/>
        <v>83131.839999999997</v>
      </c>
      <c r="Q279" s="14">
        <f t="shared" si="134"/>
        <v>83131.839999999997</v>
      </c>
      <c r="R279" s="14">
        <f t="shared" si="135"/>
        <v>83131.839999999997</v>
      </c>
      <c r="S279" s="14">
        <f t="shared" si="136"/>
        <v>83131.839999999997</v>
      </c>
      <c r="T279" s="14">
        <f t="shared" si="137"/>
        <v>83131.839999999997</v>
      </c>
      <c r="U279" s="14">
        <f t="shared" si="138"/>
        <v>83131.839999999997</v>
      </c>
      <c r="V279" s="74">
        <f t="shared" si="139"/>
        <v>997582.07999999973</v>
      </c>
    </row>
    <row r="280" spans="1:22" ht="15.75" outlineLevel="2" x14ac:dyDescent="0.25">
      <c r="A280" s="10">
        <v>5</v>
      </c>
      <c r="B280" s="12" t="s">
        <v>184</v>
      </c>
      <c r="C280" s="78"/>
      <c r="D280" s="65">
        <v>212</v>
      </c>
      <c r="E280" s="13" t="s">
        <v>8</v>
      </c>
      <c r="F280" s="13" t="s">
        <v>274</v>
      </c>
      <c r="G280" s="52">
        <v>1230500</v>
      </c>
      <c r="H280" s="52">
        <v>102541.67</v>
      </c>
      <c r="I280" s="51">
        <v>0.52710639999999997</v>
      </c>
      <c r="J280" s="14">
        <f t="shared" si="140"/>
        <v>54050.37</v>
      </c>
      <c r="K280" s="14">
        <f t="shared" si="128"/>
        <v>54050.37</v>
      </c>
      <c r="L280" s="14">
        <f t="shared" si="129"/>
        <v>54050.37</v>
      </c>
      <c r="M280" s="14">
        <f t="shared" si="130"/>
        <v>54050.37</v>
      </c>
      <c r="N280" s="14">
        <f t="shared" si="131"/>
        <v>54050.37</v>
      </c>
      <c r="O280" s="14">
        <f t="shared" si="132"/>
        <v>54050.37</v>
      </c>
      <c r="P280" s="14">
        <f t="shared" si="133"/>
        <v>54050.37</v>
      </c>
      <c r="Q280" s="14">
        <f t="shared" si="134"/>
        <v>54050.37</v>
      </c>
      <c r="R280" s="14">
        <f t="shared" si="135"/>
        <v>54050.37</v>
      </c>
      <c r="S280" s="14">
        <f t="shared" si="136"/>
        <v>54050.37</v>
      </c>
      <c r="T280" s="14">
        <f t="shared" si="137"/>
        <v>54050.37</v>
      </c>
      <c r="U280" s="14">
        <f t="shared" si="138"/>
        <v>54050.37</v>
      </c>
      <c r="V280" s="74">
        <f t="shared" si="139"/>
        <v>648604.44000000006</v>
      </c>
    </row>
    <row r="281" spans="1:22" ht="15.75" outlineLevel="2" x14ac:dyDescent="0.25">
      <c r="A281" s="10">
        <v>6</v>
      </c>
      <c r="B281" s="12" t="s">
        <v>185</v>
      </c>
      <c r="C281" s="78"/>
      <c r="D281" s="53">
        <v>608</v>
      </c>
      <c r="E281" s="13" t="s">
        <v>8</v>
      </c>
      <c r="F281" s="13" t="s">
        <v>274</v>
      </c>
      <c r="G281" s="52">
        <v>1230500</v>
      </c>
      <c r="H281" s="52">
        <v>102541.67</v>
      </c>
      <c r="I281" s="51">
        <v>0.81071280000000001</v>
      </c>
      <c r="J281" s="14">
        <f t="shared" si="140"/>
        <v>83131.839999999997</v>
      </c>
      <c r="K281" s="14">
        <f t="shared" si="128"/>
        <v>83131.839999999997</v>
      </c>
      <c r="L281" s="14">
        <f t="shared" si="129"/>
        <v>83131.839999999997</v>
      </c>
      <c r="M281" s="14">
        <f t="shared" si="130"/>
        <v>83131.839999999997</v>
      </c>
      <c r="N281" s="14">
        <f t="shared" si="131"/>
        <v>83131.839999999997</v>
      </c>
      <c r="O281" s="14">
        <f t="shared" si="132"/>
        <v>83131.839999999997</v>
      </c>
      <c r="P281" s="14">
        <f t="shared" si="133"/>
        <v>83131.839999999997</v>
      </c>
      <c r="Q281" s="14">
        <f t="shared" si="134"/>
        <v>83131.839999999997</v>
      </c>
      <c r="R281" s="14">
        <f t="shared" si="135"/>
        <v>83131.839999999997</v>
      </c>
      <c r="S281" s="14">
        <f t="shared" si="136"/>
        <v>83131.839999999997</v>
      </c>
      <c r="T281" s="14">
        <f t="shared" si="137"/>
        <v>83131.839999999997</v>
      </c>
      <c r="U281" s="14">
        <f t="shared" si="138"/>
        <v>83131.839999999997</v>
      </c>
      <c r="V281" s="74">
        <f t="shared" si="139"/>
        <v>997582.07999999973</v>
      </c>
    </row>
    <row r="282" spans="1:22" ht="15.75" outlineLevel="2" x14ac:dyDescent="0.25">
      <c r="A282" s="10">
        <v>7</v>
      </c>
      <c r="B282" s="12" t="s">
        <v>234</v>
      </c>
      <c r="C282" s="78"/>
      <c r="D282" s="53">
        <v>694</v>
      </c>
      <c r="E282" s="13" t="s">
        <v>8</v>
      </c>
      <c r="F282" s="13" t="s">
        <v>274</v>
      </c>
      <c r="G282" s="52">
        <v>1230500</v>
      </c>
      <c r="H282" s="52">
        <v>102541.67</v>
      </c>
      <c r="I282" s="51">
        <v>0.24349999999999999</v>
      </c>
      <c r="J282" s="14">
        <f t="shared" si="140"/>
        <v>24968.9</v>
      </c>
      <c r="K282" s="14">
        <f t="shared" si="128"/>
        <v>24968.9</v>
      </c>
      <c r="L282" s="14">
        <f t="shared" si="129"/>
        <v>24968.9</v>
      </c>
      <c r="M282" s="14">
        <f t="shared" si="130"/>
        <v>24968.9</v>
      </c>
      <c r="N282" s="14">
        <f t="shared" si="131"/>
        <v>24968.9</v>
      </c>
      <c r="O282" s="14">
        <f t="shared" si="132"/>
        <v>24968.9</v>
      </c>
      <c r="P282" s="14">
        <f t="shared" si="133"/>
        <v>24968.9</v>
      </c>
      <c r="Q282" s="14">
        <f t="shared" si="134"/>
        <v>24968.9</v>
      </c>
      <c r="R282" s="14">
        <f t="shared" si="135"/>
        <v>24968.9</v>
      </c>
      <c r="S282" s="14">
        <f t="shared" si="136"/>
        <v>24968.9</v>
      </c>
      <c r="T282" s="14">
        <f t="shared" si="137"/>
        <v>24968.9</v>
      </c>
      <c r="U282" s="14">
        <f t="shared" si="138"/>
        <v>24968.9</v>
      </c>
      <c r="V282" s="74">
        <f t="shared" si="139"/>
        <v>299626.8</v>
      </c>
    </row>
    <row r="283" spans="1:22" ht="15.75" outlineLevel="2" x14ac:dyDescent="0.25">
      <c r="A283" s="10">
        <v>8</v>
      </c>
      <c r="B283" s="12" t="s">
        <v>186</v>
      </c>
      <c r="C283" s="78"/>
      <c r="D283" s="53">
        <v>646</v>
      </c>
      <c r="E283" s="13" t="s">
        <v>8</v>
      </c>
      <c r="F283" s="13" t="s">
        <v>274</v>
      </c>
      <c r="G283" s="52">
        <v>1230500</v>
      </c>
      <c r="H283" s="52">
        <v>102541.67</v>
      </c>
      <c r="I283" s="51">
        <v>0.52710639999999997</v>
      </c>
      <c r="J283" s="14">
        <f t="shared" si="140"/>
        <v>54050.37</v>
      </c>
      <c r="K283" s="14">
        <f t="shared" si="128"/>
        <v>54050.37</v>
      </c>
      <c r="L283" s="14">
        <f t="shared" si="129"/>
        <v>54050.37</v>
      </c>
      <c r="M283" s="14">
        <f t="shared" si="130"/>
        <v>54050.37</v>
      </c>
      <c r="N283" s="14">
        <f t="shared" si="131"/>
        <v>54050.37</v>
      </c>
      <c r="O283" s="14">
        <f t="shared" si="132"/>
        <v>54050.37</v>
      </c>
      <c r="P283" s="14">
        <f t="shared" si="133"/>
        <v>54050.37</v>
      </c>
      <c r="Q283" s="14">
        <f t="shared" si="134"/>
        <v>54050.37</v>
      </c>
      <c r="R283" s="14">
        <f t="shared" si="135"/>
        <v>54050.37</v>
      </c>
      <c r="S283" s="14">
        <f t="shared" si="136"/>
        <v>54050.37</v>
      </c>
      <c r="T283" s="14">
        <f t="shared" si="137"/>
        <v>54050.37</v>
      </c>
      <c r="U283" s="14">
        <f t="shared" si="138"/>
        <v>54050.37</v>
      </c>
      <c r="V283" s="74">
        <f t="shared" si="139"/>
        <v>648604.44000000006</v>
      </c>
    </row>
    <row r="284" spans="1:22" ht="15.75" outlineLevel="2" x14ac:dyDescent="0.25">
      <c r="A284" s="10">
        <v>9</v>
      </c>
      <c r="B284" s="12" t="s">
        <v>187</v>
      </c>
      <c r="C284" s="78"/>
      <c r="D284" s="53">
        <v>696</v>
      </c>
      <c r="E284" s="13" t="s">
        <v>8</v>
      </c>
      <c r="F284" s="13" t="s">
        <v>274</v>
      </c>
      <c r="G284" s="52">
        <v>1230500</v>
      </c>
      <c r="H284" s="52">
        <v>102541.67</v>
      </c>
      <c r="I284" s="51">
        <v>0.24349999999999999</v>
      </c>
      <c r="J284" s="14">
        <f t="shared" si="140"/>
        <v>24968.9</v>
      </c>
      <c r="K284" s="14">
        <f t="shared" si="128"/>
        <v>24968.9</v>
      </c>
      <c r="L284" s="14">
        <f t="shared" si="129"/>
        <v>24968.9</v>
      </c>
      <c r="M284" s="14">
        <f t="shared" si="130"/>
        <v>24968.9</v>
      </c>
      <c r="N284" s="14">
        <f t="shared" si="131"/>
        <v>24968.9</v>
      </c>
      <c r="O284" s="14">
        <f t="shared" si="132"/>
        <v>24968.9</v>
      </c>
      <c r="P284" s="14">
        <f t="shared" si="133"/>
        <v>24968.9</v>
      </c>
      <c r="Q284" s="14">
        <f t="shared" si="134"/>
        <v>24968.9</v>
      </c>
      <c r="R284" s="14">
        <f t="shared" si="135"/>
        <v>24968.9</v>
      </c>
      <c r="S284" s="14">
        <f t="shared" si="136"/>
        <v>24968.9</v>
      </c>
      <c r="T284" s="14">
        <f t="shared" si="137"/>
        <v>24968.9</v>
      </c>
      <c r="U284" s="14">
        <f t="shared" si="138"/>
        <v>24968.9</v>
      </c>
      <c r="V284" s="74">
        <f t="shared" si="139"/>
        <v>299626.8</v>
      </c>
    </row>
    <row r="285" spans="1:22" ht="15.75" outlineLevel="2" x14ac:dyDescent="0.25">
      <c r="A285" s="10">
        <v>10</v>
      </c>
      <c r="B285" s="12" t="s">
        <v>188</v>
      </c>
      <c r="C285" s="78"/>
      <c r="D285" s="53">
        <v>477</v>
      </c>
      <c r="E285" s="13" t="s">
        <v>8</v>
      </c>
      <c r="F285" s="13" t="s">
        <v>274</v>
      </c>
      <c r="G285" s="52">
        <v>1230500</v>
      </c>
      <c r="H285" s="52">
        <v>102541.67</v>
      </c>
      <c r="I285" s="51">
        <v>0.81071280000000001</v>
      </c>
      <c r="J285" s="14">
        <f t="shared" si="140"/>
        <v>83131.839999999997</v>
      </c>
      <c r="K285" s="14">
        <f t="shared" si="128"/>
        <v>83131.839999999997</v>
      </c>
      <c r="L285" s="14">
        <f t="shared" si="129"/>
        <v>83131.839999999997</v>
      </c>
      <c r="M285" s="14">
        <f t="shared" si="130"/>
        <v>83131.839999999997</v>
      </c>
      <c r="N285" s="14">
        <f t="shared" si="131"/>
        <v>83131.839999999997</v>
      </c>
      <c r="O285" s="14">
        <f t="shared" si="132"/>
        <v>83131.839999999997</v>
      </c>
      <c r="P285" s="14">
        <f t="shared" si="133"/>
        <v>83131.839999999997</v>
      </c>
      <c r="Q285" s="14">
        <f t="shared" si="134"/>
        <v>83131.839999999997</v>
      </c>
      <c r="R285" s="14">
        <f t="shared" si="135"/>
        <v>83131.839999999997</v>
      </c>
      <c r="S285" s="14">
        <f t="shared" si="136"/>
        <v>83131.839999999997</v>
      </c>
      <c r="T285" s="14">
        <f t="shared" si="137"/>
        <v>83131.839999999997</v>
      </c>
      <c r="U285" s="14">
        <f t="shared" si="138"/>
        <v>83131.839999999997</v>
      </c>
      <c r="V285" s="74">
        <f t="shared" si="139"/>
        <v>997582.07999999973</v>
      </c>
    </row>
    <row r="286" spans="1:22" ht="15.75" outlineLevel="2" x14ac:dyDescent="0.25">
      <c r="A286" s="10">
        <v>11</v>
      </c>
      <c r="B286" s="12" t="s">
        <v>237</v>
      </c>
      <c r="C286" s="78"/>
      <c r="D286" s="53">
        <v>149</v>
      </c>
      <c r="E286" s="13" t="s">
        <v>8</v>
      </c>
      <c r="F286" s="13" t="s">
        <v>274</v>
      </c>
      <c r="G286" s="52">
        <v>1230500</v>
      </c>
      <c r="H286" s="52">
        <v>102541.67</v>
      </c>
      <c r="I286" s="51">
        <v>0.81071280000000001</v>
      </c>
      <c r="J286" s="14">
        <f t="shared" si="140"/>
        <v>83131.839999999997</v>
      </c>
      <c r="K286" s="14">
        <f t="shared" si="128"/>
        <v>83131.839999999997</v>
      </c>
      <c r="L286" s="14">
        <f t="shared" si="129"/>
        <v>83131.839999999997</v>
      </c>
      <c r="M286" s="14">
        <f t="shared" si="130"/>
        <v>83131.839999999997</v>
      </c>
      <c r="N286" s="14">
        <f t="shared" si="131"/>
        <v>83131.839999999997</v>
      </c>
      <c r="O286" s="14">
        <f t="shared" si="132"/>
        <v>83131.839999999997</v>
      </c>
      <c r="P286" s="14">
        <f t="shared" si="133"/>
        <v>83131.839999999997</v>
      </c>
      <c r="Q286" s="14">
        <f t="shared" si="134"/>
        <v>83131.839999999997</v>
      </c>
      <c r="R286" s="14">
        <f t="shared" si="135"/>
        <v>83131.839999999997</v>
      </c>
      <c r="S286" s="14">
        <f t="shared" si="136"/>
        <v>83131.839999999997</v>
      </c>
      <c r="T286" s="14">
        <f t="shared" si="137"/>
        <v>83131.839999999997</v>
      </c>
      <c r="U286" s="14">
        <f t="shared" si="138"/>
        <v>83131.839999999997</v>
      </c>
      <c r="V286" s="74">
        <f t="shared" si="139"/>
        <v>997582.07999999973</v>
      </c>
    </row>
    <row r="287" spans="1:22" ht="15.75" outlineLevel="2" x14ac:dyDescent="0.25">
      <c r="A287" s="10">
        <v>12</v>
      </c>
      <c r="B287" s="12" t="s">
        <v>189</v>
      </c>
      <c r="C287" s="78"/>
      <c r="D287" s="53">
        <v>432</v>
      </c>
      <c r="E287" s="13" t="s">
        <v>8</v>
      </c>
      <c r="F287" s="13" t="s">
        <v>274</v>
      </c>
      <c r="G287" s="52">
        <v>1230500</v>
      </c>
      <c r="H287" s="52">
        <v>102541.67</v>
      </c>
      <c r="I287" s="51">
        <v>0.81071280000000001</v>
      </c>
      <c r="J287" s="14">
        <f t="shared" si="140"/>
        <v>83131.839999999997</v>
      </c>
      <c r="K287" s="14">
        <f t="shared" si="128"/>
        <v>83131.839999999997</v>
      </c>
      <c r="L287" s="14">
        <f t="shared" si="129"/>
        <v>83131.839999999997</v>
      </c>
      <c r="M287" s="14">
        <f t="shared" si="130"/>
        <v>83131.839999999997</v>
      </c>
      <c r="N287" s="14">
        <f t="shared" si="131"/>
        <v>83131.839999999997</v>
      </c>
      <c r="O287" s="14">
        <f t="shared" si="132"/>
        <v>83131.839999999997</v>
      </c>
      <c r="P287" s="14">
        <f t="shared" si="133"/>
        <v>83131.839999999997</v>
      </c>
      <c r="Q287" s="14">
        <f t="shared" si="134"/>
        <v>83131.839999999997</v>
      </c>
      <c r="R287" s="14">
        <f t="shared" si="135"/>
        <v>83131.839999999997</v>
      </c>
      <c r="S287" s="14">
        <f t="shared" si="136"/>
        <v>83131.839999999997</v>
      </c>
      <c r="T287" s="14">
        <f t="shared" si="137"/>
        <v>83131.839999999997</v>
      </c>
      <c r="U287" s="14">
        <f t="shared" si="138"/>
        <v>83131.839999999997</v>
      </c>
      <c r="V287" s="74">
        <f t="shared" si="139"/>
        <v>997582.07999999973</v>
      </c>
    </row>
    <row r="288" spans="1:22" ht="15.75" outlineLevel="2" x14ac:dyDescent="0.25">
      <c r="A288" s="10">
        <v>13</v>
      </c>
      <c r="B288" s="12" t="s">
        <v>66</v>
      </c>
      <c r="C288" s="78"/>
      <c r="D288" s="53">
        <v>260</v>
      </c>
      <c r="E288" s="13" t="s">
        <v>8</v>
      </c>
      <c r="F288" s="13" t="s">
        <v>274</v>
      </c>
      <c r="G288" s="52">
        <v>1230500</v>
      </c>
      <c r="H288" s="52">
        <v>102541.67</v>
      </c>
      <c r="I288" s="51">
        <v>0.81071280000000001</v>
      </c>
      <c r="J288" s="14">
        <f t="shared" si="140"/>
        <v>83131.839999999997</v>
      </c>
      <c r="K288" s="14">
        <f t="shared" si="128"/>
        <v>83131.839999999997</v>
      </c>
      <c r="L288" s="14">
        <f t="shared" si="129"/>
        <v>83131.839999999997</v>
      </c>
      <c r="M288" s="14">
        <f t="shared" si="130"/>
        <v>83131.839999999997</v>
      </c>
      <c r="N288" s="14">
        <f t="shared" si="131"/>
        <v>83131.839999999997</v>
      </c>
      <c r="O288" s="14">
        <f t="shared" si="132"/>
        <v>83131.839999999997</v>
      </c>
      <c r="P288" s="14">
        <f t="shared" si="133"/>
        <v>83131.839999999997</v>
      </c>
      <c r="Q288" s="14">
        <f t="shared" si="134"/>
        <v>83131.839999999997</v>
      </c>
      <c r="R288" s="14">
        <f t="shared" si="135"/>
        <v>83131.839999999997</v>
      </c>
      <c r="S288" s="14">
        <f t="shared" si="136"/>
        <v>83131.839999999997</v>
      </c>
      <c r="T288" s="14">
        <f t="shared" si="137"/>
        <v>83131.839999999997</v>
      </c>
      <c r="U288" s="14">
        <f t="shared" si="138"/>
        <v>83131.839999999997</v>
      </c>
      <c r="V288" s="74">
        <f t="shared" si="139"/>
        <v>997582.07999999973</v>
      </c>
    </row>
    <row r="289" spans="1:22" ht="15.75" outlineLevel="2" x14ac:dyDescent="0.25">
      <c r="A289" s="10">
        <v>14</v>
      </c>
      <c r="B289" s="12" t="s">
        <v>190</v>
      </c>
      <c r="C289" s="78"/>
      <c r="D289" s="53">
        <v>746</v>
      </c>
      <c r="E289" s="13" t="s">
        <v>8</v>
      </c>
      <c r="F289" s="13" t="s">
        <v>274</v>
      </c>
      <c r="G289" s="52">
        <v>1230500</v>
      </c>
      <c r="H289" s="52">
        <v>102541.67</v>
      </c>
      <c r="I289" s="51">
        <v>0.52710639999999997</v>
      </c>
      <c r="J289" s="14">
        <f t="shared" si="140"/>
        <v>54050.37</v>
      </c>
      <c r="K289" s="14">
        <f t="shared" si="128"/>
        <v>54050.37</v>
      </c>
      <c r="L289" s="14">
        <f t="shared" si="129"/>
        <v>54050.37</v>
      </c>
      <c r="M289" s="14">
        <f t="shared" si="130"/>
        <v>54050.37</v>
      </c>
      <c r="N289" s="14">
        <f t="shared" si="131"/>
        <v>54050.37</v>
      </c>
      <c r="O289" s="14">
        <f t="shared" si="132"/>
        <v>54050.37</v>
      </c>
      <c r="P289" s="14">
        <f t="shared" si="133"/>
        <v>54050.37</v>
      </c>
      <c r="Q289" s="14">
        <f t="shared" si="134"/>
        <v>54050.37</v>
      </c>
      <c r="R289" s="14">
        <f t="shared" si="135"/>
        <v>54050.37</v>
      </c>
      <c r="S289" s="14">
        <f t="shared" si="136"/>
        <v>54050.37</v>
      </c>
      <c r="T289" s="14">
        <f t="shared" si="137"/>
        <v>54050.37</v>
      </c>
      <c r="U289" s="14">
        <f t="shared" si="138"/>
        <v>54050.37</v>
      </c>
      <c r="V289" s="74">
        <f t="shared" si="139"/>
        <v>648604.44000000006</v>
      </c>
    </row>
    <row r="290" spans="1:22" ht="15.75" outlineLevel="2" x14ac:dyDescent="0.25">
      <c r="A290" s="10">
        <v>15</v>
      </c>
      <c r="B290" s="12" t="s">
        <v>191</v>
      </c>
      <c r="C290" s="78"/>
      <c r="D290" s="53">
        <v>283</v>
      </c>
      <c r="E290" s="13" t="s">
        <v>8</v>
      </c>
      <c r="F290" s="13" t="s">
        <v>274</v>
      </c>
      <c r="G290" s="52">
        <v>1230500</v>
      </c>
      <c r="H290" s="52">
        <v>102541.67</v>
      </c>
      <c r="I290" s="51">
        <v>0.81071280000000001</v>
      </c>
      <c r="J290" s="14">
        <f t="shared" si="140"/>
        <v>83131.839999999997</v>
      </c>
      <c r="K290" s="14">
        <f t="shared" si="128"/>
        <v>83131.839999999997</v>
      </c>
      <c r="L290" s="14">
        <f t="shared" si="129"/>
        <v>83131.839999999997</v>
      </c>
      <c r="M290" s="14">
        <f t="shared" si="130"/>
        <v>83131.839999999997</v>
      </c>
      <c r="N290" s="14">
        <f t="shared" si="131"/>
        <v>83131.839999999997</v>
      </c>
      <c r="O290" s="14">
        <f t="shared" si="132"/>
        <v>83131.839999999997</v>
      </c>
      <c r="P290" s="14">
        <f t="shared" si="133"/>
        <v>83131.839999999997</v>
      </c>
      <c r="Q290" s="14">
        <f t="shared" si="134"/>
        <v>83131.839999999997</v>
      </c>
      <c r="R290" s="14">
        <f t="shared" si="135"/>
        <v>83131.839999999997</v>
      </c>
      <c r="S290" s="14">
        <f t="shared" si="136"/>
        <v>83131.839999999997</v>
      </c>
      <c r="T290" s="14">
        <f t="shared" si="137"/>
        <v>83131.839999999997</v>
      </c>
      <c r="U290" s="14">
        <f t="shared" si="138"/>
        <v>83131.839999999997</v>
      </c>
      <c r="V290" s="74">
        <f t="shared" si="139"/>
        <v>997582.07999999973</v>
      </c>
    </row>
    <row r="291" spans="1:22" ht="15.75" outlineLevel="2" x14ac:dyDescent="0.25">
      <c r="A291" s="10">
        <v>16</v>
      </c>
      <c r="B291" s="12" t="s">
        <v>89</v>
      </c>
      <c r="C291" s="78"/>
      <c r="D291" s="53">
        <v>493</v>
      </c>
      <c r="E291" s="13" t="s">
        <v>8</v>
      </c>
      <c r="F291" s="13" t="s">
        <v>274</v>
      </c>
      <c r="G291" s="52">
        <v>1230500</v>
      </c>
      <c r="H291" s="52">
        <v>102541.67</v>
      </c>
      <c r="I291" s="51">
        <v>0.24349999999999999</v>
      </c>
      <c r="J291" s="14">
        <f t="shared" si="140"/>
        <v>24968.9</v>
      </c>
      <c r="K291" s="14">
        <f t="shared" si="128"/>
        <v>24968.9</v>
      </c>
      <c r="L291" s="14">
        <f t="shared" si="129"/>
        <v>24968.9</v>
      </c>
      <c r="M291" s="14">
        <f t="shared" si="130"/>
        <v>24968.9</v>
      </c>
      <c r="N291" s="14">
        <f t="shared" si="131"/>
        <v>24968.9</v>
      </c>
      <c r="O291" s="14">
        <f t="shared" si="132"/>
        <v>24968.9</v>
      </c>
      <c r="P291" s="14">
        <f t="shared" si="133"/>
        <v>24968.9</v>
      </c>
      <c r="Q291" s="14">
        <f t="shared" si="134"/>
        <v>24968.9</v>
      </c>
      <c r="R291" s="14">
        <f t="shared" si="135"/>
        <v>24968.9</v>
      </c>
      <c r="S291" s="14">
        <f t="shared" si="136"/>
        <v>24968.9</v>
      </c>
      <c r="T291" s="14">
        <f t="shared" si="137"/>
        <v>24968.9</v>
      </c>
      <c r="U291" s="14">
        <f t="shared" si="138"/>
        <v>24968.9</v>
      </c>
      <c r="V291" s="74">
        <f t="shared" si="139"/>
        <v>299626.8</v>
      </c>
    </row>
    <row r="292" spans="1:22" ht="15.75" outlineLevel="2" x14ac:dyDescent="0.25">
      <c r="A292" s="10">
        <v>17</v>
      </c>
      <c r="B292" s="12" t="s">
        <v>238</v>
      </c>
      <c r="C292" s="78"/>
      <c r="D292" s="53">
        <v>718</v>
      </c>
      <c r="E292" s="13" t="s">
        <v>8</v>
      </c>
      <c r="F292" s="13" t="s">
        <v>274</v>
      </c>
      <c r="G292" s="52">
        <v>1230500</v>
      </c>
      <c r="H292" s="52">
        <v>102541.67</v>
      </c>
      <c r="I292" s="51">
        <v>0.81071280000000001</v>
      </c>
      <c r="J292" s="14">
        <f t="shared" si="140"/>
        <v>83131.839999999997</v>
      </c>
      <c r="K292" s="14">
        <f t="shared" si="128"/>
        <v>83131.839999999997</v>
      </c>
      <c r="L292" s="14">
        <f t="shared" si="129"/>
        <v>83131.839999999997</v>
      </c>
      <c r="M292" s="14">
        <f t="shared" si="130"/>
        <v>83131.839999999997</v>
      </c>
      <c r="N292" s="14">
        <f t="shared" si="131"/>
        <v>83131.839999999997</v>
      </c>
      <c r="O292" s="14">
        <f t="shared" si="132"/>
        <v>83131.839999999997</v>
      </c>
      <c r="P292" s="14">
        <f t="shared" si="133"/>
        <v>83131.839999999997</v>
      </c>
      <c r="Q292" s="14">
        <f t="shared" si="134"/>
        <v>83131.839999999997</v>
      </c>
      <c r="R292" s="14">
        <f t="shared" si="135"/>
        <v>83131.839999999997</v>
      </c>
      <c r="S292" s="14">
        <f t="shared" si="136"/>
        <v>83131.839999999997</v>
      </c>
      <c r="T292" s="14">
        <f t="shared" si="137"/>
        <v>83131.839999999997</v>
      </c>
      <c r="U292" s="14">
        <f t="shared" si="138"/>
        <v>83131.839999999997</v>
      </c>
      <c r="V292" s="74">
        <f t="shared" si="139"/>
        <v>997582.07999999973</v>
      </c>
    </row>
    <row r="293" spans="1:22" ht="15.75" outlineLevel="2" x14ac:dyDescent="0.25">
      <c r="A293" s="10">
        <v>18</v>
      </c>
      <c r="B293" s="12" t="s">
        <v>192</v>
      </c>
      <c r="C293" s="78"/>
      <c r="D293" s="53">
        <v>256</v>
      </c>
      <c r="E293" s="13" t="s">
        <v>8</v>
      </c>
      <c r="F293" s="13" t="s">
        <v>274</v>
      </c>
      <c r="G293" s="52">
        <v>1230500</v>
      </c>
      <c r="H293" s="52">
        <v>102541.67</v>
      </c>
      <c r="I293" s="51">
        <v>0.24349999999999999</v>
      </c>
      <c r="J293" s="14">
        <f t="shared" si="140"/>
        <v>24968.9</v>
      </c>
      <c r="K293" s="14">
        <f t="shared" si="128"/>
        <v>24968.9</v>
      </c>
      <c r="L293" s="14">
        <f t="shared" si="129"/>
        <v>24968.9</v>
      </c>
      <c r="M293" s="14">
        <f t="shared" si="130"/>
        <v>24968.9</v>
      </c>
      <c r="N293" s="14">
        <f t="shared" si="131"/>
        <v>24968.9</v>
      </c>
      <c r="O293" s="14">
        <f t="shared" si="132"/>
        <v>24968.9</v>
      </c>
      <c r="P293" s="14">
        <f t="shared" si="133"/>
        <v>24968.9</v>
      </c>
      <c r="Q293" s="14">
        <f t="shared" si="134"/>
        <v>24968.9</v>
      </c>
      <c r="R293" s="14">
        <f t="shared" si="135"/>
        <v>24968.9</v>
      </c>
      <c r="S293" s="14">
        <f t="shared" si="136"/>
        <v>24968.9</v>
      </c>
      <c r="T293" s="14">
        <f t="shared" si="137"/>
        <v>24968.9</v>
      </c>
      <c r="U293" s="14">
        <f t="shared" si="138"/>
        <v>24968.9</v>
      </c>
      <c r="V293" s="74">
        <f t="shared" si="139"/>
        <v>299626.8</v>
      </c>
    </row>
    <row r="294" spans="1:22" ht="15.75" x14ac:dyDescent="0.25">
      <c r="A294" s="26"/>
      <c r="B294" s="27" t="s">
        <v>193</v>
      </c>
      <c r="C294" s="23">
        <f>C9+C38+C58+C94+C111+C137+C150+C153+C169+C187+C206+C224+C244+C249+C274</f>
        <v>238</v>
      </c>
      <c r="D294" s="69">
        <f t="shared" ref="D294:V294" si="145">D9+D38+D58+D94+D111+D137+D150+D153+D169+D187+D206+D224+D244+D249+D274</f>
        <v>134538</v>
      </c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76">
        <f t="shared" si="145"/>
        <v>213380717.87999997</v>
      </c>
    </row>
    <row r="295" spans="1:22" ht="15.75" x14ac:dyDescent="0.25">
      <c r="A295" s="28"/>
      <c r="B295" s="28"/>
      <c r="C295" s="29"/>
      <c r="D295" s="29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</row>
    <row r="296" spans="1:22" ht="15.75" customHeight="1" x14ac:dyDescent="0.25">
      <c r="A296" s="30" t="s">
        <v>194</v>
      </c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</row>
    <row r="297" spans="1:22" ht="18.75" x14ac:dyDescent="0.25">
      <c r="A297" s="32">
        <v>1</v>
      </c>
      <c r="B297" s="33" t="s">
        <v>195</v>
      </c>
      <c r="C297" s="34"/>
      <c r="D297" s="34"/>
      <c r="E297" s="71">
        <v>992.9</v>
      </c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28"/>
    </row>
    <row r="298" spans="1:22" ht="18.75" x14ac:dyDescent="0.25">
      <c r="A298" s="32">
        <v>2</v>
      </c>
      <c r="B298" s="33" t="s">
        <v>196</v>
      </c>
      <c r="C298" s="34"/>
      <c r="D298" s="34"/>
      <c r="E298" s="72">
        <v>1230.5</v>
      </c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28"/>
    </row>
    <row r="299" spans="1:22" ht="18.75" x14ac:dyDescent="0.25">
      <c r="A299" s="32">
        <v>3</v>
      </c>
      <c r="B299" s="33" t="s">
        <v>197</v>
      </c>
      <c r="C299" s="34"/>
      <c r="D299" s="34"/>
      <c r="E299" s="71">
        <v>2460.9</v>
      </c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28"/>
    </row>
    <row r="300" spans="1:22" ht="18.75" x14ac:dyDescent="0.25">
      <c r="A300" s="32">
        <v>4</v>
      </c>
      <c r="B300" s="33" t="s">
        <v>198</v>
      </c>
      <c r="C300" s="34"/>
      <c r="D300" s="34"/>
      <c r="E300" s="71">
        <v>2907.1</v>
      </c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28"/>
    </row>
    <row r="301" spans="1:22" ht="18.75" x14ac:dyDescent="0.25">
      <c r="A301" s="32">
        <v>5</v>
      </c>
      <c r="B301" s="33" t="s">
        <v>199</v>
      </c>
      <c r="C301" s="34"/>
      <c r="D301" s="34"/>
      <c r="E301" s="71">
        <v>3633.9</v>
      </c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28"/>
    </row>
    <row r="303" spans="1:22" ht="15.75" x14ac:dyDescent="0.25">
      <c r="A303" s="36" t="s">
        <v>200</v>
      </c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</row>
    <row r="304" spans="1:22" s="38" customFormat="1" ht="15.75" x14ac:dyDescent="0.25">
      <c r="A304" s="37" t="s">
        <v>201</v>
      </c>
      <c r="B304" s="28" t="s">
        <v>202</v>
      </c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1:22" s="38" customFormat="1" ht="15.75" x14ac:dyDescent="0.25">
      <c r="A305" s="37" t="s">
        <v>203</v>
      </c>
      <c r="B305" s="28" t="s">
        <v>204</v>
      </c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1:22" s="38" customFormat="1" ht="15.75" x14ac:dyDescent="0.25">
      <c r="A306" s="37" t="s">
        <v>205</v>
      </c>
      <c r="B306" s="28" t="s">
        <v>206</v>
      </c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1:22" s="38" customFormat="1" ht="15.75" x14ac:dyDescent="0.25">
      <c r="A307" s="28"/>
      <c r="B307" s="28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</sheetData>
  <mergeCells count="8">
    <mergeCell ref="A6:V6"/>
    <mergeCell ref="A7:A8"/>
    <mergeCell ref="B7:B8"/>
    <mergeCell ref="C7:C8"/>
    <mergeCell ref="D7:D8"/>
    <mergeCell ref="E7:E8"/>
    <mergeCell ref="F7:J7"/>
    <mergeCell ref="V7:V8"/>
  </mergeCells>
  <pageMargins left="0.17" right="0.17" top="0.55118110236220474" bottom="0.15748031496062992" header="0.15748031496062992" footer="0.19685039370078741"/>
  <pageSetup paperSize="9" scale="46" fitToHeight="0" orientation="landscape" r:id="rId1"/>
  <rowBreaks count="5" manualBreakCount="5">
    <brk id="57" max="16383" man="1"/>
    <brk id="110" max="16383" man="1"/>
    <brk id="168" max="16383" man="1"/>
    <brk id="223" max="16383" man="1"/>
    <brk id="2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EA0F2-5C0C-4015-B428-C066A89E7606}">
  <sheetPr>
    <outlinePr summaryBelow="0"/>
    <pageSetUpPr fitToPage="1"/>
  </sheetPr>
  <dimension ref="A1:AH308"/>
  <sheetViews>
    <sheetView tabSelected="1" view="pageBreakPreview" topLeftCell="F1" zoomScale="80" zoomScaleNormal="80" zoomScaleSheetLayoutView="80" workbookViewId="0">
      <selection activeCell="V5" sqref="V5"/>
    </sheetView>
  </sheetViews>
  <sheetFormatPr defaultRowHeight="15" outlineLevelRow="2" x14ac:dyDescent="0.25"/>
  <cols>
    <col min="1" max="1" width="4.42578125" style="4" customWidth="1"/>
    <col min="2" max="2" width="43" style="4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4" customWidth="1"/>
    <col min="9" max="9" width="17" style="4" hidden="1" customWidth="1"/>
    <col min="10" max="10" width="15.7109375" style="4" hidden="1" customWidth="1"/>
    <col min="11" max="12" width="12.85546875" style="4" hidden="1" customWidth="1"/>
    <col min="13" max="13" width="14.28515625" style="4" bestFit="1" customWidth="1"/>
    <col min="14" max="14" width="17" style="4" customWidth="1"/>
    <col min="15" max="15" width="16.28515625" style="4" customWidth="1"/>
    <col min="16" max="16" width="16.42578125" style="4" customWidth="1"/>
    <col min="17" max="17" width="16" style="4" customWidth="1"/>
    <col min="18" max="18" width="14" style="4" customWidth="1"/>
    <col min="19" max="19" width="15.5703125" style="4" customWidth="1"/>
    <col min="20" max="20" width="14.28515625" style="4" bestFit="1" customWidth="1"/>
    <col min="21" max="28" width="12.85546875" style="4" customWidth="1"/>
    <col min="29" max="29" width="18" style="4" customWidth="1"/>
    <col min="30" max="16384" width="9.140625" style="4"/>
  </cols>
  <sheetData>
    <row r="1" spans="1:34" ht="15.75" x14ac:dyDescent="0.25">
      <c r="AC1" s="135" t="s">
        <v>307</v>
      </c>
    </row>
    <row r="2" spans="1:34" ht="15.75" x14ac:dyDescent="0.25">
      <c r="AC2" s="135" t="s">
        <v>305</v>
      </c>
    </row>
    <row r="3" spans="1:34" ht="15.75" x14ac:dyDescent="0.25">
      <c r="AC3" s="135" t="s">
        <v>306</v>
      </c>
    </row>
    <row r="5" spans="1:34" ht="15.75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5" t="s">
        <v>207</v>
      </c>
    </row>
    <row r="6" spans="1:34" ht="15.75" x14ac:dyDescent="0.25">
      <c r="A6" s="1"/>
      <c r="B6" s="1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5" t="s">
        <v>0</v>
      </c>
    </row>
    <row r="7" spans="1:34" ht="15.75" x14ac:dyDescent="0.25">
      <c r="A7" s="1"/>
      <c r="B7" s="1"/>
      <c r="C7" s="2"/>
      <c r="D7" s="2"/>
      <c r="E7" s="2"/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5" t="s">
        <v>208</v>
      </c>
    </row>
    <row r="8" spans="1:34" ht="15.75" x14ac:dyDescent="0.25">
      <c r="A8" s="1"/>
      <c r="B8" s="1"/>
      <c r="C8" s="2"/>
      <c r="D8" s="2"/>
      <c r="E8" s="2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5" t="s">
        <v>303</v>
      </c>
    </row>
    <row r="9" spans="1:34" x14ac:dyDescent="0.25">
      <c r="A9" s="1"/>
      <c r="B9" s="1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4" ht="60" customHeight="1" x14ac:dyDescent="0.25">
      <c r="A10" s="120" t="s">
        <v>308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</row>
    <row r="11" spans="1:34" ht="56.25" customHeight="1" x14ac:dyDescent="0.25">
      <c r="A11" s="121" t="s">
        <v>1</v>
      </c>
      <c r="B11" s="121" t="s">
        <v>2</v>
      </c>
      <c r="C11" s="122" t="s">
        <v>3</v>
      </c>
      <c r="D11" s="125" t="s">
        <v>296</v>
      </c>
      <c r="E11" s="126"/>
      <c r="F11" s="127" t="s">
        <v>299</v>
      </c>
      <c r="G11" s="129" t="s">
        <v>302</v>
      </c>
      <c r="H11" s="131" t="s">
        <v>4</v>
      </c>
      <c r="I11" s="124" t="s">
        <v>275</v>
      </c>
      <c r="J11" s="124"/>
      <c r="K11" s="124"/>
      <c r="L11" s="124"/>
      <c r="M11" s="124"/>
      <c r="N11" s="50" t="s">
        <v>276</v>
      </c>
      <c r="O11" s="50" t="s">
        <v>277</v>
      </c>
      <c r="P11" s="132" t="s">
        <v>278</v>
      </c>
      <c r="Q11" s="133"/>
      <c r="R11" s="133"/>
      <c r="S11" s="133"/>
      <c r="T11" s="134"/>
      <c r="U11" s="50" t="s">
        <v>279</v>
      </c>
      <c r="V11" s="50" t="s">
        <v>280</v>
      </c>
      <c r="W11" s="50" t="s">
        <v>281</v>
      </c>
      <c r="X11" s="50" t="s">
        <v>282</v>
      </c>
      <c r="Y11" s="50" t="s">
        <v>283</v>
      </c>
      <c r="Z11" s="50" t="s">
        <v>284</v>
      </c>
      <c r="AA11" s="50" t="s">
        <v>285</v>
      </c>
      <c r="AB11" s="50" t="s">
        <v>286</v>
      </c>
      <c r="AC11" s="121" t="s">
        <v>295</v>
      </c>
    </row>
    <row r="12" spans="1:34" ht="191.25" customHeight="1" x14ac:dyDescent="0.25">
      <c r="A12" s="121"/>
      <c r="B12" s="121"/>
      <c r="C12" s="122"/>
      <c r="D12" s="49" t="s">
        <v>297</v>
      </c>
      <c r="E12" s="105" t="s">
        <v>298</v>
      </c>
      <c r="F12" s="128"/>
      <c r="G12" s="130"/>
      <c r="H12" s="131"/>
      <c r="I12" s="49" t="s">
        <v>270</v>
      </c>
      <c r="J12" s="49" t="s">
        <v>271</v>
      </c>
      <c r="K12" s="49" t="s">
        <v>272</v>
      </c>
      <c r="L12" s="49" t="s">
        <v>273</v>
      </c>
      <c r="M12" s="104" t="s">
        <v>289</v>
      </c>
      <c r="N12" s="104" t="s">
        <v>289</v>
      </c>
      <c r="O12" s="104" t="s">
        <v>289</v>
      </c>
      <c r="P12" s="104" t="s">
        <v>270</v>
      </c>
      <c r="Q12" s="104" t="s">
        <v>271</v>
      </c>
      <c r="R12" s="104" t="s">
        <v>272</v>
      </c>
      <c r="S12" s="106" t="s">
        <v>300</v>
      </c>
      <c r="T12" s="104" t="s">
        <v>289</v>
      </c>
      <c r="U12" s="104" t="s">
        <v>289</v>
      </c>
      <c r="V12" s="104" t="s">
        <v>289</v>
      </c>
      <c r="W12" s="104" t="s">
        <v>289</v>
      </c>
      <c r="X12" s="104" t="s">
        <v>289</v>
      </c>
      <c r="Y12" s="104" t="s">
        <v>289</v>
      </c>
      <c r="Z12" s="104" t="s">
        <v>289</v>
      </c>
      <c r="AA12" s="104" t="s">
        <v>289</v>
      </c>
      <c r="AB12" s="104" t="s">
        <v>289</v>
      </c>
      <c r="AC12" s="121"/>
    </row>
    <row r="13" spans="1:34" ht="15.75" x14ac:dyDescent="0.25">
      <c r="A13" s="7">
        <v>1</v>
      </c>
      <c r="B13" s="24" t="s">
        <v>5</v>
      </c>
      <c r="C13" s="9">
        <f>C14+C35+C40</f>
        <v>25</v>
      </c>
      <c r="D13" s="9">
        <f t="shared" ref="D13:AC13" si="0">D14+D35+D40</f>
        <v>17021</v>
      </c>
      <c r="E13" s="79">
        <f t="shared" si="0"/>
        <v>3036</v>
      </c>
      <c r="F13" s="88">
        <f t="shared" si="0"/>
        <v>0.5</v>
      </c>
      <c r="G13" s="7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77"/>
      <c r="T13" s="6"/>
      <c r="U13" s="6"/>
      <c r="V13" s="6"/>
      <c r="W13" s="6"/>
      <c r="X13" s="6"/>
      <c r="Y13" s="6"/>
      <c r="Z13" s="6"/>
      <c r="AA13" s="6"/>
      <c r="AB13" s="6"/>
      <c r="AC13" s="73">
        <f t="shared" si="0"/>
        <v>24291459.233394783</v>
      </c>
    </row>
    <row r="14" spans="1:34" ht="18.75" outlineLevel="1" x14ac:dyDescent="0.25">
      <c r="A14" s="10"/>
      <c r="B14" s="11" t="s">
        <v>6</v>
      </c>
      <c r="C14" s="9">
        <v>20</v>
      </c>
      <c r="D14" s="9">
        <f t="shared" ref="D14:F14" si="1">SUM(D15:D34)</f>
        <v>10025</v>
      </c>
      <c r="E14" s="79">
        <f t="shared" si="1"/>
        <v>1575</v>
      </c>
      <c r="F14" s="82">
        <f t="shared" si="1"/>
        <v>0</v>
      </c>
      <c r="G14" s="7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77"/>
      <c r="T14" s="8"/>
      <c r="U14" s="8"/>
      <c r="V14" s="8"/>
      <c r="W14" s="8"/>
      <c r="X14" s="8"/>
      <c r="Y14" s="8"/>
      <c r="Z14" s="8"/>
      <c r="AA14" s="8"/>
      <c r="AB14" s="8"/>
      <c r="AC14" s="74">
        <f>SUM(AC15:AC34)</f>
        <v>18347677.526459631</v>
      </c>
    </row>
    <row r="15" spans="1:34" ht="15.75" outlineLevel="1" x14ac:dyDescent="0.25">
      <c r="A15" s="10">
        <v>1</v>
      </c>
      <c r="B15" s="47" t="s">
        <v>22</v>
      </c>
      <c r="C15" s="77"/>
      <c r="D15" s="80">
        <v>842</v>
      </c>
      <c r="E15" s="107">
        <v>128</v>
      </c>
      <c r="F15" s="55"/>
      <c r="G15" s="108">
        <v>1.0169999999999999</v>
      </c>
      <c r="H15" s="6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ref="M15:M34" si="2">ROUND(K15*L15,2)</f>
        <v>83131.839999999997</v>
      </c>
      <c r="N15" s="14">
        <f>$M$15</f>
        <v>83131.839999999997</v>
      </c>
      <c r="O15" s="14">
        <f t="shared" ref="O15" si="3">$M$15</f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ref="T15:T34" si="4">$R$15*S15*G15</f>
        <v>84545.08575721638</v>
      </c>
      <c r="U15" s="14">
        <f t="shared" ref="U15:AB15" si="5">$T$15</f>
        <v>84545.08575721638</v>
      </c>
      <c r="V15" s="14">
        <f t="shared" si="5"/>
        <v>84545.08575721638</v>
      </c>
      <c r="W15" s="14">
        <f t="shared" si="5"/>
        <v>84545.08575721638</v>
      </c>
      <c r="X15" s="14">
        <f t="shared" si="5"/>
        <v>84545.08575721638</v>
      </c>
      <c r="Y15" s="14">
        <f t="shared" si="5"/>
        <v>84545.08575721638</v>
      </c>
      <c r="Z15" s="14">
        <f t="shared" si="5"/>
        <v>84545.08575721638</v>
      </c>
      <c r="AA15" s="14">
        <f t="shared" si="5"/>
        <v>84545.08575721638</v>
      </c>
      <c r="AB15" s="14">
        <f t="shared" si="5"/>
        <v>84545.08575721638</v>
      </c>
      <c r="AC15" s="75">
        <f t="shared" ref="AC15:AC34" si="6">M15+N15+O15+T15+U15+V15+W15+X15+Y15+Z15+AA15+AB15</f>
        <v>1010301.2918149477</v>
      </c>
      <c r="AE15" s="48"/>
      <c r="AH15" s="17"/>
    </row>
    <row r="16" spans="1:34" ht="15.75" outlineLevel="2" x14ac:dyDescent="0.25">
      <c r="A16" s="10">
        <v>2</v>
      </c>
      <c r="B16" s="12" t="s">
        <v>7</v>
      </c>
      <c r="C16" s="78"/>
      <c r="D16" s="78">
        <v>715</v>
      </c>
      <c r="E16" s="109">
        <v>138</v>
      </c>
      <c r="F16" s="56"/>
      <c r="G16" s="108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>$M$16</f>
        <v>83131.839999999997</v>
      </c>
      <c r="O16" s="14">
        <f t="shared" ref="O16" si="7">$M$16</f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4">
        <f>$T$16</f>
        <v>84628.217601618759</v>
      </c>
      <c r="W16" s="14">
        <f t="shared" ref="W16:AB16" si="8">$T$16</f>
        <v>84628.217601618759</v>
      </c>
      <c r="X16" s="14">
        <f t="shared" si="8"/>
        <v>84628.217601618759</v>
      </c>
      <c r="Y16" s="14">
        <f t="shared" si="8"/>
        <v>84628.217601618759</v>
      </c>
      <c r="Z16" s="14">
        <f t="shared" si="8"/>
        <v>84628.217601618759</v>
      </c>
      <c r="AA16" s="14">
        <f t="shared" si="8"/>
        <v>84628.217601618759</v>
      </c>
      <c r="AB16" s="14">
        <f t="shared" si="8"/>
        <v>84628.217601618759</v>
      </c>
      <c r="AC16" s="75">
        <f t="shared" si="6"/>
        <v>1011049.4784145686</v>
      </c>
      <c r="AE16" s="48"/>
      <c r="AH16" s="17"/>
    </row>
    <row r="17" spans="1:34" ht="15.75" outlineLevel="2" x14ac:dyDescent="0.25">
      <c r="A17" s="10">
        <v>3</v>
      </c>
      <c r="B17" s="12" t="s">
        <v>9</v>
      </c>
      <c r="C17" s="78"/>
      <c r="D17" s="78">
        <v>602</v>
      </c>
      <c r="E17" s="109">
        <v>58</v>
      </c>
      <c r="F17" s="56"/>
      <c r="G17" s="108">
        <v>1.008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ref="N17:O23" si="9">$M$17</f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83796.899157595006</v>
      </c>
      <c r="U17" s="14">
        <f>$T$17</f>
        <v>83796.899157595006</v>
      </c>
      <c r="V17" s="14">
        <f t="shared" ref="V17:AB17" si="10">$T$17</f>
        <v>83796.899157595006</v>
      </c>
      <c r="W17" s="14">
        <f t="shared" si="10"/>
        <v>83796.899157595006</v>
      </c>
      <c r="X17" s="14">
        <f t="shared" si="10"/>
        <v>83796.899157595006</v>
      </c>
      <c r="Y17" s="14">
        <f t="shared" si="10"/>
        <v>83796.899157595006</v>
      </c>
      <c r="Z17" s="14">
        <f t="shared" si="10"/>
        <v>83796.899157595006</v>
      </c>
      <c r="AA17" s="14">
        <f t="shared" si="10"/>
        <v>83796.899157595006</v>
      </c>
      <c r="AB17" s="14">
        <f t="shared" si="10"/>
        <v>83796.899157595006</v>
      </c>
      <c r="AC17" s="75">
        <f t="shared" si="6"/>
        <v>1003567.6124183551</v>
      </c>
      <c r="AE17" s="48"/>
      <c r="AH17" s="17"/>
    </row>
    <row r="18" spans="1:34" ht="15.75" outlineLevel="2" x14ac:dyDescent="0.25">
      <c r="A18" s="10">
        <v>4</v>
      </c>
      <c r="B18" s="12" t="s">
        <v>10</v>
      </c>
      <c r="C18" s="78"/>
      <c r="D18" s="78">
        <v>447</v>
      </c>
      <c r="E18" s="109">
        <v>57</v>
      </c>
      <c r="F18" s="53"/>
      <c r="G18" s="108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4">
        <f t="shared" ref="V18:AB18" si="11">$T$18</f>
        <v>83713.767313192613</v>
      </c>
      <c r="W18" s="14">
        <f t="shared" si="11"/>
        <v>83713.767313192613</v>
      </c>
      <c r="X18" s="14">
        <f t="shared" si="11"/>
        <v>83713.767313192613</v>
      </c>
      <c r="Y18" s="14">
        <f t="shared" si="11"/>
        <v>83713.767313192613</v>
      </c>
      <c r="Z18" s="14">
        <f t="shared" si="11"/>
        <v>83713.767313192613</v>
      </c>
      <c r="AA18" s="14">
        <f t="shared" si="11"/>
        <v>83713.767313192613</v>
      </c>
      <c r="AB18" s="14">
        <f t="shared" si="11"/>
        <v>83713.767313192613</v>
      </c>
      <c r="AC18" s="75">
        <f t="shared" si="6"/>
        <v>1002819.4258187334</v>
      </c>
      <c r="AE18" s="48"/>
      <c r="AH18" s="17"/>
    </row>
    <row r="19" spans="1:34" ht="15.75" outlineLevel="2" x14ac:dyDescent="0.25">
      <c r="A19" s="10">
        <v>5</v>
      </c>
      <c r="B19" s="12" t="s">
        <v>11</v>
      </c>
      <c r="C19" s="78"/>
      <c r="D19" s="78">
        <v>441</v>
      </c>
      <c r="E19" s="109">
        <v>74</v>
      </c>
      <c r="F19" s="53"/>
      <c r="G19" s="108">
        <v>1.01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83963.162846399762</v>
      </c>
      <c r="U19" s="14">
        <f>$T$19</f>
        <v>83963.162846399762</v>
      </c>
      <c r="V19" s="14">
        <f t="shared" ref="V19:AB19" si="12">$T$19</f>
        <v>83963.162846399762</v>
      </c>
      <c r="W19" s="14">
        <f t="shared" si="12"/>
        <v>83963.162846399762</v>
      </c>
      <c r="X19" s="14">
        <f t="shared" si="12"/>
        <v>83963.162846399762</v>
      </c>
      <c r="Y19" s="14">
        <f t="shared" si="12"/>
        <v>83963.162846399762</v>
      </c>
      <c r="Z19" s="14">
        <f t="shared" si="12"/>
        <v>83963.162846399762</v>
      </c>
      <c r="AA19" s="14">
        <f t="shared" si="12"/>
        <v>83963.162846399762</v>
      </c>
      <c r="AB19" s="14">
        <f t="shared" si="12"/>
        <v>83963.162846399762</v>
      </c>
      <c r="AC19" s="75">
        <f t="shared" si="6"/>
        <v>1005063.9856175976</v>
      </c>
      <c r="AE19" s="48"/>
      <c r="AH19" s="17"/>
    </row>
    <row r="20" spans="1:34" ht="15.75" outlineLevel="2" x14ac:dyDescent="0.25">
      <c r="A20" s="10">
        <v>6</v>
      </c>
      <c r="B20" s="12" t="s">
        <v>12</v>
      </c>
      <c r="C20" s="78"/>
      <c r="D20" s="78">
        <v>851</v>
      </c>
      <c r="E20" s="109">
        <v>134</v>
      </c>
      <c r="F20" s="53"/>
      <c r="G20" s="108">
        <v>1.018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0.81071280000000001</v>
      </c>
      <c r="M20" s="14">
        <f t="shared" si="2"/>
        <v>83131.839999999997</v>
      </c>
      <c r="N20" s="14">
        <f t="shared" si="9"/>
        <v>83131.839999999997</v>
      </c>
      <c r="O20" s="14">
        <f t="shared" si="9"/>
        <v>83131.839999999997</v>
      </c>
      <c r="P20" s="13" t="s">
        <v>274</v>
      </c>
      <c r="Q20" s="52">
        <v>1230500</v>
      </c>
      <c r="R20" s="52">
        <v>102541.67</v>
      </c>
      <c r="S20" s="92">
        <v>0.81071280000000001</v>
      </c>
      <c r="T20" s="100">
        <f t="shared" si="4"/>
        <v>84628.217601618759</v>
      </c>
      <c r="U20" s="14">
        <f>$T$20</f>
        <v>84628.217601618759</v>
      </c>
      <c r="V20" s="14">
        <f t="shared" ref="V20:AB20" si="13">$T$20</f>
        <v>84628.217601618759</v>
      </c>
      <c r="W20" s="14">
        <f t="shared" si="13"/>
        <v>84628.217601618759</v>
      </c>
      <c r="X20" s="14">
        <f t="shared" si="13"/>
        <v>84628.217601618759</v>
      </c>
      <c r="Y20" s="14">
        <f t="shared" si="13"/>
        <v>84628.217601618759</v>
      </c>
      <c r="Z20" s="14">
        <f t="shared" si="13"/>
        <v>84628.217601618759</v>
      </c>
      <c r="AA20" s="14">
        <f t="shared" si="13"/>
        <v>84628.217601618759</v>
      </c>
      <c r="AB20" s="14">
        <f t="shared" si="13"/>
        <v>84628.217601618759</v>
      </c>
      <c r="AC20" s="75">
        <f t="shared" si="6"/>
        <v>1011049.4784145686</v>
      </c>
      <c r="AE20" s="48"/>
      <c r="AH20" s="17"/>
    </row>
    <row r="21" spans="1:34" ht="15.75" outlineLevel="2" x14ac:dyDescent="0.25">
      <c r="A21" s="10">
        <v>7</v>
      </c>
      <c r="B21" s="12" t="s">
        <v>13</v>
      </c>
      <c r="C21" s="78"/>
      <c r="D21" s="78">
        <v>550</v>
      </c>
      <c r="E21" s="109">
        <v>91</v>
      </c>
      <c r="F21" s="53"/>
      <c r="G21" s="108">
        <v>1.012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si="9"/>
        <v>83131.839999999997</v>
      </c>
      <c r="O21" s="14">
        <f t="shared" si="9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84129.426535204504</v>
      </c>
      <c r="U21" s="14">
        <f>$T$21</f>
        <v>84129.426535204504</v>
      </c>
      <c r="V21" s="14">
        <f t="shared" ref="V21:AB21" si="14">$T$21</f>
        <v>84129.426535204504</v>
      </c>
      <c r="W21" s="14">
        <f t="shared" si="14"/>
        <v>84129.426535204504</v>
      </c>
      <c r="X21" s="14">
        <f t="shared" si="14"/>
        <v>84129.426535204504</v>
      </c>
      <c r="Y21" s="14">
        <f t="shared" si="14"/>
        <v>84129.426535204504</v>
      </c>
      <c r="Z21" s="14">
        <f t="shared" si="14"/>
        <v>84129.426535204504</v>
      </c>
      <c r="AA21" s="14">
        <f t="shared" si="14"/>
        <v>84129.426535204504</v>
      </c>
      <c r="AB21" s="14">
        <f t="shared" si="14"/>
        <v>84129.426535204504</v>
      </c>
      <c r="AC21" s="75">
        <f t="shared" si="6"/>
        <v>1006560.3588168406</v>
      </c>
      <c r="AE21" s="48"/>
      <c r="AH21" s="17"/>
    </row>
    <row r="22" spans="1:34" ht="15.75" outlineLevel="2" x14ac:dyDescent="0.25">
      <c r="A22" s="10">
        <v>8</v>
      </c>
      <c r="B22" s="12" t="s">
        <v>14</v>
      </c>
      <c r="C22" s="78"/>
      <c r="D22" s="78">
        <v>478</v>
      </c>
      <c r="E22" s="109">
        <v>55</v>
      </c>
      <c r="F22" s="53"/>
      <c r="G22" s="108">
        <v>1.0069999999999999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9"/>
        <v>83131.839999999997</v>
      </c>
      <c r="O22" s="14">
        <f t="shared" si="9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83713.767313192613</v>
      </c>
      <c r="U22" s="14">
        <f>$T$22</f>
        <v>83713.767313192613</v>
      </c>
      <c r="V22" s="14">
        <f t="shared" ref="V22:AB22" si="15">$T$22</f>
        <v>83713.767313192613</v>
      </c>
      <c r="W22" s="14">
        <f t="shared" si="15"/>
        <v>83713.767313192613</v>
      </c>
      <c r="X22" s="14">
        <f t="shared" si="15"/>
        <v>83713.767313192613</v>
      </c>
      <c r="Y22" s="14">
        <f t="shared" si="15"/>
        <v>83713.767313192613</v>
      </c>
      <c r="Z22" s="14">
        <f t="shared" si="15"/>
        <v>83713.767313192613</v>
      </c>
      <c r="AA22" s="14">
        <f t="shared" si="15"/>
        <v>83713.767313192613</v>
      </c>
      <c r="AB22" s="14">
        <f t="shared" si="15"/>
        <v>83713.767313192613</v>
      </c>
      <c r="AC22" s="75">
        <f t="shared" si="6"/>
        <v>1002819.4258187334</v>
      </c>
      <c r="AE22" s="48"/>
      <c r="AH22" s="17"/>
    </row>
    <row r="23" spans="1:34" ht="15.75" outlineLevel="2" x14ac:dyDescent="0.25">
      <c r="A23" s="10">
        <v>9</v>
      </c>
      <c r="B23" s="12" t="s">
        <v>15</v>
      </c>
      <c r="C23" s="78"/>
      <c r="D23" s="78">
        <v>260</v>
      </c>
      <c r="E23" s="109">
        <v>59</v>
      </c>
      <c r="F23" s="53"/>
      <c r="G23" s="108">
        <v>1.008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9"/>
        <v>83131.839999999997</v>
      </c>
      <c r="O23" s="14">
        <f t="shared" si="9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83796.899157595006</v>
      </c>
      <c r="U23" s="14">
        <f>$T$23</f>
        <v>83796.899157595006</v>
      </c>
      <c r="V23" s="14">
        <f t="shared" ref="V23:AB23" si="16">$T$23</f>
        <v>83796.899157595006</v>
      </c>
      <c r="W23" s="14">
        <f t="shared" si="16"/>
        <v>83796.899157595006</v>
      </c>
      <c r="X23" s="14">
        <f t="shared" si="16"/>
        <v>83796.899157595006</v>
      </c>
      <c r="Y23" s="14">
        <f t="shared" si="16"/>
        <v>83796.899157595006</v>
      </c>
      <c r="Z23" s="14">
        <f t="shared" si="16"/>
        <v>83796.899157595006</v>
      </c>
      <c r="AA23" s="14">
        <f t="shared" si="16"/>
        <v>83796.899157595006</v>
      </c>
      <c r="AB23" s="14">
        <f t="shared" si="16"/>
        <v>83796.899157595006</v>
      </c>
      <c r="AC23" s="75">
        <f t="shared" si="6"/>
        <v>1003567.6124183551</v>
      </c>
      <c r="AE23" s="48"/>
      <c r="AH23" s="17"/>
    </row>
    <row r="24" spans="1:34" ht="15.75" outlineLevel="2" x14ac:dyDescent="0.25">
      <c r="A24" s="10">
        <v>10</v>
      </c>
      <c r="B24" s="12" t="s">
        <v>16</v>
      </c>
      <c r="C24" s="78"/>
      <c r="D24" s="78">
        <v>679</v>
      </c>
      <c r="E24" s="109">
        <v>96</v>
      </c>
      <c r="F24" s="53"/>
      <c r="G24" s="108">
        <v>1.0189999999999999</v>
      </c>
      <c r="H24" s="13" t="s">
        <v>8</v>
      </c>
      <c r="I24" s="13" t="s">
        <v>274</v>
      </c>
      <c r="J24" s="52">
        <v>1230500</v>
      </c>
      <c r="K24" s="52">
        <v>102541.67</v>
      </c>
      <c r="L24" s="51">
        <v>0.52710639999999997</v>
      </c>
      <c r="M24" s="14">
        <f t="shared" si="2"/>
        <v>54050.37</v>
      </c>
      <c r="N24" s="67">
        <f>M24</f>
        <v>54050.37</v>
      </c>
      <c r="O24" s="14">
        <f>M24</f>
        <v>54050.37</v>
      </c>
      <c r="P24" s="13" t="s">
        <v>274</v>
      </c>
      <c r="Q24" s="52">
        <v>1230500</v>
      </c>
      <c r="R24" s="52">
        <v>102541.67</v>
      </c>
      <c r="S24" s="92">
        <v>0.52710639999999997</v>
      </c>
      <c r="T24" s="100">
        <f t="shared" si="4"/>
        <v>55077.327563638064</v>
      </c>
      <c r="U24" s="14">
        <f>T24</f>
        <v>55077.327563638064</v>
      </c>
      <c r="V24" s="14">
        <f t="shared" ref="V24:AB24" si="17">U24</f>
        <v>55077.327563638064</v>
      </c>
      <c r="W24" s="14">
        <f t="shared" si="17"/>
        <v>55077.327563638064</v>
      </c>
      <c r="X24" s="14">
        <f t="shared" si="17"/>
        <v>55077.327563638064</v>
      </c>
      <c r="Y24" s="14">
        <f t="shared" si="17"/>
        <v>55077.327563638064</v>
      </c>
      <c r="Z24" s="14">
        <f t="shared" si="17"/>
        <v>55077.327563638064</v>
      </c>
      <c r="AA24" s="14">
        <f t="shared" si="17"/>
        <v>55077.327563638064</v>
      </c>
      <c r="AB24" s="14">
        <f t="shared" si="17"/>
        <v>55077.327563638064</v>
      </c>
      <c r="AC24" s="75">
        <f t="shared" si="6"/>
        <v>657847.05807274254</v>
      </c>
      <c r="AE24" s="48"/>
      <c r="AH24" s="17"/>
    </row>
    <row r="25" spans="1:34" ht="15.75" outlineLevel="2" x14ac:dyDescent="0.25">
      <c r="A25" s="10">
        <v>11</v>
      </c>
      <c r="B25" s="12" t="s">
        <v>17</v>
      </c>
      <c r="C25" s="78"/>
      <c r="D25" s="78">
        <v>471</v>
      </c>
      <c r="E25" s="109">
        <v>77</v>
      </c>
      <c r="F25" s="53"/>
      <c r="G25" s="108">
        <v>1.01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ref="N25:O29" si="18">$M$17</f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83963.162846399762</v>
      </c>
      <c r="U25" s="14">
        <f>$T$25</f>
        <v>83963.162846399762</v>
      </c>
      <c r="V25" s="14">
        <f t="shared" ref="V25:AB25" si="19">$T$25</f>
        <v>83963.162846399762</v>
      </c>
      <c r="W25" s="14">
        <f t="shared" si="19"/>
        <v>83963.162846399762</v>
      </c>
      <c r="X25" s="14">
        <f t="shared" si="19"/>
        <v>83963.162846399762</v>
      </c>
      <c r="Y25" s="14">
        <f t="shared" si="19"/>
        <v>83963.162846399762</v>
      </c>
      <c r="Z25" s="14">
        <f t="shared" si="19"/>
        <v>83963.162846399762</v>
      </c>
      <c r="AA25" s="14">
        <f t="shared" si="19"/>
        <v>83963.162846399762</v>
      </c>
      <c r="AB25" s="14">
        <f t="shared" si="19"/>
        <v>83963.162846399762</v>
      </c>
      <c r="AC25" s="75">
        <f t="shared" si="6"/>
        <v>1005063.9856175976</v>
      </c>
      <c r="AE25" s="48"/>
      <c r="AH25" s="17"/>
    </row>
    <row r="26" spans="1:34" ht="15.75" outlineLevel="2" x14ac:dyDescent="0.25">
      <c r="A26" s="10">
        <v>12</v>
      </c>
      <c r="B26" s="12" t="s">
        <v>18</v>
      </c>
      <c r="C26" s="78"/>
      <c r="D26" s="78">
        <v>531</v>
      </c>
      <c r="E26" s="109">
        <v>86</v>
      </c>
      <c r="F26" s="53"/>
      <c r="G26" s="108">
        <v>1.0109999999999999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0.81071280000000001</v>
      </c>
      <c r="M26" s="14">
        <f t="shared" si="2"/>
        <v>83131.839999999997</v>
      </c>
      <c r="N26" s="14">
        <f t="shared" si="18"/>
        <v>83131.839999999997</v>
      </c>
      <c r="O26" s="14">
        <f t="shared" si="18"/>
        <v>83131.839999999997</v>
      </c>
      <c r="P26" s="13" t="s">
        <v>274</v>
      </c>
      <c r="Q26" s="52">
        <v>1230500</v>
      </c>
      <c r="R26" s="52">
        <v>102541.67</v>
      </c>
      <c r="S26" s="92">
        <v>0.81071280000000001</v>
      </c>
      <c r="T26" s="100">
        <f t="shared" si="4"/>
        <v>84046.294690802126</v>
      </c>
      <c r="U26" s="14">
        <f>$T$26</f>
        <v>84046.294690802126</v>
      </c>
      <c r="V26" s="14">
        <f t="shared" ref="V26:AB26" si="20">$T$26</f>
        <v>84046.294690802126</v>
      </c>
      <c r="W26" s="14">
        <f t="shared" si="20"/>
        <v>84046.294690802126</v>
      </c>
      <c r="X26" s="14">
        <f t="shared" si="20"/>
        <v>84046.294690802126</v>
      </c>
      <c r="Y26" s="14">
        <f t="shared" si="20"/>
        <v>84046.294690802126</v>
      </c>
      <c r="Z26" s="14">
        <f t="shared" si="20"/>
        <v>84046.294690802126</v>
      </c>
      <c r="AA26" s="14">
        <f t="shared" si="20"/>
        <v>84046.294690802126</v>
      </c>
      <c r="AB26" s="14">
        <f t="shared" si="20"/>
        <v>84046.294690802126</v>
      </c>
      <c r="AC26" s="75">
        <f t="shared" si="6"/>
        <v>1005812.172217219</v>
      </c>
      <c r="AE26" s="48"/>
      <c r="AH26" s="17"/>
    </row>
    <row r="27" spans="1:34" ht="15.75" outlineLevel="2" x14ac:dyDescent="0.25">
      <c r="A27" s="10">
        <v>13</v>
      </c>
      <c r="B27" s="12" t="s">
        <v>19</v>
      </c>
      <c r="C27" s="78"/>
      <c r="D27" s="78">
        <v>370</v>
      </c>
      <c r="E27" s="109">
        <v>50</v>
      </c>
      <c r="F27" s="53"/>
      <c r="G27" s="108">
        <v>1.0069999999999999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 t="shared" si="18"/>
        <v>83131.839999999997</v>
      </c>
      <c r="O27" s="14">
        <f t="shared" si="18"/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83713.767313192613</v>
      </c>
      <c r="U27" s="14">
        <f>$T$27</f>
        <v>83713.767313192613</v>
      </c>
      <c r="V27" s="14">
        <f t="shared" ref="V27:AB27" si="21">$T$27</f>
        <v>83713.767313192613</v>
      </c>
      <c r="W27" s="14">
        <f t="shared" si="21"/>
        <v>83713.767313192613</v>
      </c>
      <c r="X27" s="14">
        <f t="shared" si="21"/>
        <v>83713.767313192613</v>
      </c>
      <c r="Y27" s="14">
        <f t="shared" si="21"/>
        <v>83713.767313192613</v>
      </c>
      <c r="Z27" s="14">
        <f t="shared" si="21"/>
        <v>83713.767313192613</v>
      </c>
      <c r="AA27" s="14">
        <f t="shared" si="21"/>
        <v>83713.767313192613</v>
      </c>
      <c r="AB27" s="14">
        <f t="shared" si="21"/>
        <v>83713.767313192613</v>
      </c>
      <c r="AC27" s="75">
        <f t="shared" si="6"/>
        <v>1002819.4258187334</v>
      </c>
      <c r="AE27" s="48"/>
      <c r="AH27" s="17"/>
    </row>
    <row r="28" spans="1:34" ht="15.75" outlineLevel="2" x14ac:dyDescent="0.25">
      <c r="A28" s="10">
        <v>14</v>
      </c>
      <c r="B28" s="12" t="s">
        <v>20</v>
      </c>
      <c r="C28" s="9"/>
      <c r="D28" s="78">
        <v>601</v>
      </c>
      <c r="E28" s="109">
        <v>84</v>
      </c>
      <c r="F28" s="53"/>
      <c r="G28" s="108">
        <v>1.0109999999999999</v>
      </c>
      <c r="H28" s="6" t="s">
        <v>8</v>
      </c>
      <c r="I28" s="13" t="s">
        <v>274</v>
      </c>
      <c r="J28" s="52">
        <v>1230500</v>
      </c>
      <c r="K28" s="52">
        <v>102541.67</v>
      </c>
      <c r="L28" s="51">
        <v>0.81071280000000001</v>
      </c>
      <c r="M28" s="14">
        <f t="shared" si="2"/>
        <v>83131.839999999997</v>
      </c>
      <c r="N28" s="14">
        <f t="shared" si="18"/>
        <v>83131.839999999997</v>
      </c>
      <c r="O28" s="14">
        <f t="shared" si="18"/>
        <v>83131.839999999997</v>
      </c>
      <c r="P28" s="13" t="s">
        <v>274</v>
      </c>
      <c r="Q28" s="52">
        <v>1230500</v>
      </c>
      <c r="R28" s="52">
        <v>102541.67</v>
      </c>
      <c r="S28" s="92">
        <v>0.81071280000000001</v>
      </c>
      <c r="T28" s="100">
        <f t="shared" si="4"/>
        <v>84046.294690802126</v>
      </c>
      <c r="U28" s="14">
        <f>$T$28</f>
        <v>84046.294690802126</v>
      </c>
      <c r="V28" s="14">
        <f t="shared" ref="V28:AB28" si="22">$T$28</f>
        <v>84046.294690802126</v>
      </c>
      <c r="W28" s="14">
        <f t="shared" si="22"/>
        <v>84046.294690802126</v>
      </c>
      <c r="X28" s="14">
        <f t="shared" si="22"/>
        <v>84046.294690802126</v>
      </c>
      <c r="Y28" s="14">
        <f t="shared" si="22"/>
        <v>84046.294690802126</v>
      </c>
      <c r="Z28" s="14">
        <f t="shared" si="22"/>
        <v>84046.294690802126</v>
      </c>
      <c r="AA28" s="14">
        <f t="shared" si="22"/>
        <v>84046.294690802126</v>
      </c>
      <c r="AB28" s="14">
        <f t="shared" si="22"/>
        <v>84046.294690802126</v>
      </c>
      <c r="AC28" s="75">
        <f t="shared" si="6"/>
        <v>1005812.172217219</v>
      </c>
      <c r="AE28" s="48"/>
      <c r="AH28" s="17"/>
    </row>
    <row r="29" spans="1:34" ht="15.75" outlineLevel="2" x14ac:dyDescent="0.25">
      <c r="A29" s="19">
        <v>15</v>
      </c>
      <c r="B29" s="12" t="s">
        <v>247</v>
      </c>
      <c r="C29" s="78"/>
      <c r="D29" s="78">
        <v>406</v>
      </c>
      <c r="E29" s="109">
        <v>60</v>
      </c>
      <c r="F29" s="54"/>
      <c r="G29" s="110">
        <v>1.008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 t="shared" si="18"/>
        <v>83131.839999999997</v>
      </c>
      <c r="O29" s="14">
        <f t="shared" si="18"/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83796.899157595006</v>
      </c>
      <c r="U29" s="14">
        <f>$T$29</f>
        <v>83796.899157595006</v>
      </c>
      <c r="V29" s="14">
        <f t="shared" ref="V29:AB29" si="23">$T$29</f>
        <v>83796.899157595006</v>
      </c>
      <c r="W29" s="14">
        <f t="shared" si="23"/>
        <v>83796.899157595006</v>
      </c>
      <c r="X29" s="14">
        <f t="shared" si="23"/>
        <v>83796.899157595006</v>
      </c>
      <c r="Y29" s="14">
        <f t="shared" si="23"/>
        <v>83796.899157595006</v>
      </c>
      <c r="Z29" s="14">
        <f t="shared" si="23"/>
        <v>83796.899157595006</v>
      </c>
      <c r="AA29" s="14">
        <f t="shared" si="23"/>
        <v>83796.899157595006</v>
      </c>
      <c r="AB29" s="14">
        <f t="shared" si="23"/>
        <v>83796.899157595006</v>
      </c>
      <c r="AC29" s="75">
        <f t="shared" si="6"/>
        <v>1003567.6124183551</v>
      </c>
      <c r="AE29" s="48"/>
      <c r="AH29" s="17"/>
    </row>
    <row r="30" spans="1:34" ht="15.75" outlineLevel="2" x14ac:dyDescent="0.25">
      <c r="A30" s="19">
        <v>16</v>
      </c>
      <c r="B30" s="12" t="s">
        <v>248</v>
      </c>
      <c r="C30" s="78"/>
      <c r="D30" s="78">
        <v>355</v>
      </c>
      <c r="E30" s="109">
        <v>97</v>
      </c>
      <c r="F30" s="54"/>
      <c r="G30" s="110">
        <v>1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0.24349999999999999</v>
      </c>
      <c r="M30" s="14">
        <f t="shared" si="2"/>
        <v>24968.9</v>
      </c>
      <c r="N30" s="14">
        <f>M30</f>
        <v>24968.9</v>
      </c>
      <c r="O30" s="14">
        <f>M30</f>
        <v>24968.9</v>
      </c>
      <c r="P30" s="13" t="s">
        <v>274</v>
      </c>
      <c r="Q30" s="52">
        <v>1230500</v>
      </c>
      <c r="R30" s="52">
        <v>102541.67</v>
      </c>
      <c r="S30" s="92">
        <v>0.24349999999999999</v>
      </c>
      <c r="T30" s="100">
        <f t="shared" si="4"/>
        <v>24968.896645000001</v>
      </c>
      <c r="U30" s="14">
        <f>M30</f>
        <v>24968.9</v>
      </c>
      <c r="V30" s="14">
        <f>M30</f>
        <v>24968.9</v>
      </c>
      <c r="W30" s="14">
        <f>M30</f>
        <v>24968.9</v>
      </c>
      <c r="X30" s="14">
        <f>M30</f>
        <v>24968.9</v>
      </c>
      <c r="Y30" s="14">
        <f>M30</f>
        <v>24968.9</v>
      </c>
      <c r="Z30" s="14">
        <f>M30</f>
        <v>24968.9</v>
      </c>
      <c r="AA30" s="14">
        <f>M30</f>
        <v>24968.9</v>
      </c>
      <c r="AB30" s="14">
        <f>M30</f>
        <v>24968.9</v>
      </c>
      <c r="AC30" s="75">
        <f t="shared" si="6"/>
        <v>299626.79664499999</v>
      </c>
      <c r="AE30" s="48"/>
      <c r="AH30" s="17"/>
    </row>
    <row r="31" spans="1:34" ht="15.75" outlineLevel="2" x14ac:dyDescent="0.25">
      <c r="A31" s="19">
        <v>17</v>
      </c>
      <c r="B31" s="12" t="s">
        <v>249</v>
      </c>
      <c r="C31" s="78"/>
      <c r="D31" s="78">
        <v>267</v>
      </c>
      <c r="E31" s="109">
        <v>36</v>
      </c>
      <c r="F31" s="54"/>
      <c r="G31" s="110">
        <v>1.0049999999999999</v>
      </c>
      <c r="H31" s="13" t="s">
        <v>8</v>
      </c>
      <c r="I31" s="13" t="s">
        <v>274</v>
      </c>
      <c r="J31" s="52">
        <v>1230500</v>
      </c>
      <c r="K31" s="52">
        <v>102541.67</v>
      </c>
      <c r="L31" s="51">
        <v>0.81071280000000001</v>
      </c>
      <c r="M31" s="14">
        <f t="shared" si="2"/>
        <v>83131.839999999997</v>
      </c>
      <c r="N31" s="14">
        <f>$M$17</f>
        <v>83131.839999999997</v>
      </c>
      <c r="O31" s="14">
        <f>$M$17</f>
        <v>83131.839999999997</v>
      </c>
      <c r="P31" s="13" t="s">
        <v>274</v>
      </c>
      <c r="Q31" s="52">
        <v>1230500</v>
      </c>
      <c r="R31" s="52">
        <v>102541.67</v>
      </c>
      <c r="S31" s="92">
        <v>0.81071280000000001</v>
      </c>
      <c r="T31" s="100">
        <f t="shared" si="4"/>
        <v>83547.503624387871</v>
      </c>
      <c r="U31" s="14">
        <f>$T$31</f>
        <v>83547.503624387871</v>
      </c>
      <c r="V31" s="14">
        <f t="shared" ref="V31:AB31" si="24">$T$31</f>
        <v>83547.503624387871</v>
      </c>
      <c r="W31" s="14">
        <f t="shared" si="24"/>
        <v>83547.503624387871</v>
      </c>
      <c r="X31" s="14">
        <f t="shared" si="24"/>
        <v>83547.503624387871</v>
      </c>
      <c r="Y31" s="14">
        <f t="shared" si="24"/>
        <v>83547.503624387871</v>
      </c>
      <c r="Z31" s="14">
        <f t="shared" si="24"/>
        <v>83547.503624387871</v>
      </c>
      <c r="AA31" s="14">
        <f t="shared" si="24"/>
        <v>83547.503624387871</v>
      </c>
      <c r="AB31" s="14">
        <f t="shared" si="24"/>
        <v>83547.503624387871</v>
      </c>
      <c r="AC31" s="75">
        <f t="shared" si="6"/>
        <v>1001323.052619491</v>
      </c>
      <c r="AE31" s="48"/>
      <c r="AH31" s="17"/>
    </row>
    <row r="32" spans="1:34" ht="15.75" outlineLevel="2" x14ac:dyDescent="0.25">
      <c r="A32" s="19">
        <v>18</v>
      </c>
      <c r="B32" s="12" t="s">
        <v>250</v>
      </c>
      <c r="C32" s="78"/>
      <c r="D32" s="78">
        <v>282</v>
      </c>
      <c r="E32" s="109">
        <v>49</v>
      </c>
      <c r="F32" s="54"/>
      <c r="G32" s="110">
        <v>1</v>
      </c>
      <c r="H32" s="13" t="s">
        <v>8</v>
      </c>
      <c r="I32" s="13" t="s">
        <v>274</v>
      </c>
      <c r="J32" s="52">
        <v>1230500</v>
      </c>
      <c r="K32" s="52">
        <v>102541.67</v>
      </c>
      <c r="L32" s="51">
        <v>0.24349999999999999</v>
      </c>
      <c r="M32" s="14">
        <f t="shared" si="2"/>
        <v>24968.9</v>
      </c>
      <c r="N32" s="14">
        <f>M32</f>
        <v>24968.9</v>
      </c>
      <c r="O32" s="14">
        <f>M32</f>
        <v>24968.9</v>
      </c>
      <c r="P32" s="13" t="s">
        <v>274</v>
      </c>
      <c r="Q32" s="52">
        <v>1230500</v>
      </c>
      <c r="R32" s="52">
        <v>102541.67</v>
      </c>
      <c r="S32" s="92">
        <v>0.24349999999999999</v>
      </c>
      <c r="T32" s="100">
        <f t="shared" si="4"/>
        <v>24968.896645000001</v>
      </c>
      <c r="U32" s="14">
        <f>M32</f>
        <v>24968.9</v>
      </c>
      <c r="V32" s="14">
        <f>M32</f>
        <v>24968.9</v>
      </c>
      <c r="W32" s="14">
        <f>M32</f>
        <v>24968.9</v>
      </c>
      <c r="X32" s="14">
        <f>M32</f>
        <v>24968.9</v>
      </c>
      <c r="Y32" s="14">
        <f>M32</f>
        <v>24968.9</v>
      </c>
      <c r="Z32" s="14">
        <f>M32</f>
        <v>24968.9</v>
      </c>
      <c r="AA32" s="14">
        <f>M32</f>
        <v>24968.9</v>
      </c>
      <c r="AB32" s="14">
        <f>M32</f>
        <v>24968.9</v>
      </c>
      <c r="AC32" s="75">
        <f t="shared" si="6"/>
        <v>299626.79664499999</v>
      </c>
      <c r="AE32" s="48"/>
      <c r="AH32" s="17"/>
    </row>
    <row r="33" spans="1:34" ht="15.75" outlineLevel="2" x14ac:dyDescent="0.25">
      <c r="A33" s="19">
        <v>19</v>
      </c>
      <c r="B33" s="12" t="s">
        <v>251</v>
      </c>
      <c r="C33" s="78"/>
      <c r="D33" s="78">
        <v>520</v>
      </c>
      <c r="E33" s="109">
        <v>85</v>
      </c>
      <c r="F33" s="54"/>
      <c r="G33" s="110">
        <v>1.0109999999999999</v>
      </c>
      <c r="H33" s="13" t="s">
        <v>8</v>
      </c>
      <c r="I33" s="13" t="s">
        <v>274</v>
      </c>
      <c r="J33" s="52">
        <v>1230500</v>
      </c>
      <c r="K33" s="52">
        <v>102541.67</v>
      </c>
      <c r="L33" s="51">
        <v>0.81071280000000001</v>
      </c>
      <c r="M33" s="14">
        <f t="shared" si="2"/>
        <v>83131.839999999997</v>
      </c>
      <c r="N33" s="14">
        <f>$M$17</f>
        <v>83131.839999999997</v>
      </c>
      <c r="O33" s="14">
        <f>$M$17</f>
        <v>83131.839999999997</v>
      </c>
      <c r="P33" s="13" t="s">
        <v>274</v>
      </c>
      <c r="Q33" s="52">
        <v>1230500</v>
      </c>
      <c r="R33" s="52">
        <v>102541.67</v>
      </c>
      <c r="S33" s="92">
        <v>0.81071280000000001</v>
      </c>
      <c r="T33" s="100">
        <f t="shared" si="4"/>
        <v>84046.294690802126</v>
      </c>
      <c r="U33" s="14">
        <f>$T$33</f>
        <v>84046.294690802126</v>
      </c>
      <c r="V33" s="14">
        <f t="shared" ref="V33:AB33" si="25">$T$33</f>
        <v>84046.294690802126</v>
      </c>
      <c r="W33" s="14">
        <f t="shared" si="25"/>
        <v>84046.294690802126</v>
      </c>
      <c r="X33" s="14">
        <f t="shared" si="25"/>
        <v>84046.294690802126</v>
      </c>
      <c r="Y33" s="14">
        <f t="shared" si="25"/>
        <v>84046.294690802126</v>
      </c>
      <c r="Z33" s="14">
        <f t="shared" si="25"/>
        <v>84046.294690802126</v>
      </c>
      <c r="AA33" s="14">
        <f t="shared" si="25"/>
        <v>84046.294690802126</v>
      </c>
      <c r="AB33" s="14">
        <f t="shared" si="25"/>
        <v>84046.294690802126</v>
      </c>
      <c r="AC33" s="75">
        <f t="shared" si="6"/>
        <v>1005812.172217219</v>
      </c>
      <c r="AE33" s="48"/>
      <c r="AH33" s="17"/>
    </row>
    <row r="34" spans="1:34" ht="15.75" outlineLevel="2" x14ac:dyDescent="0.25">
      <c r="A34" s="19">
        <v>20</v>
      </c>
      <c r="B34" s="12" t="s">
        <v>252</v>
      </c>
      <c r="C34" s="78"/>
      <c r="D34" s="78">
        <v>357</v>
      </c>
      <c r="E34" s="109">
        <v>61</v>
      </c>
      <c r="F34" s="54"/>
      <c r="G34" s="110">
        <v>1.008</v>
      </c>
      <c r="H34" s="13" t="s">
        <v>8</v>
      </c>
      <c r="I34" s="13" t="s">
        <v>274</v>
      </c>
      <c r="J34" s="52">
        <v>1230500</v>
      </c>
      <c r="K34" s="52">
        <v>102541.67</v>
      </c>
      <c r="L34" s="51">
        <v>0.81071280000000001</v>
      </c>
      <c r="M34" s="14">
        <f t="shared" si="2"/>
        <v>83131.839999999997</v>
      </c>
      <c r="N34" s="14">
        <f>$M$17</f>
        <v>83131.839999999997</v>
      </c>
      <c r="O34" s="14">
        <f>$M$17</f>
        <v>83131.839999999997</v>
      </c>
      <c r="P34" s="13" t="s">
        <v>274</v>
      </c>
      <c r="Q34" s="52">
        <v>1230500</v>
      </c>
      <c r="R34" s="52">
        <v>102541.67</v>
      </c>
      <c r="S34" s="92">
        <v>0.81071280000000001</v>
      </c>
      <c r="T34" s="100">
        <f t="shared" si="4"/>
        <v>83796.899157595006</v>
      </c>
      <c r="U34" s="14">
        <f>$T$34</f>
        <v>83796.899157595006</v>
      </c>
      <c r="V34" s="14">
        <f t="shared" ref="V34:AB34" si="26">$T$34</f>
        <v>83796.899157595006</v>
      </c>
      <c r="W34" s="14">
        <f t="shared" si="26"/>
        <v>83796.899157595006</v>
      </c>
      <c r="X34" s="14">
        <f t="shared" si="26"/>
        <v>83796.899157595006</v>
      </c>
      <c r="Y34" s="14">
        <f t="shared" si="26"/>
        <v>83796.899157595006</v>
      </c>
      <c r="Z34" s="14">
        <f t="shared" si="26"/>
        <v>83796.899157595006</v>
      </c>
      <c r="AA34" s="14">
        <f t="shared" si="26"/>
        <v>83796.899157595006</v>
      </c>
      <c r="AB34" s="14">
        <f t="shared" si="26"/>
        <v>83796.899157595006</v>
      </c>
      <c r="AC34" s="75">
        <f t="shared" si="6"/>
        <v>1003567.6124183551</v>
      </c>
      <c r="AE34" s="48"/>
      <c r="AH34" s="17"/>
    </row>
    <row r="35" spans="1:34" ht="18.75" outlineLevel="1" x14ac:dyDescent="0.25">
      <c r="A35" s="10"/>
      <c r="B35" s="11" t="s">
        <v>21</v>
      </c>
      <c r="C35" s="9">
        <v>4</v>
      </c>
      <c r="D35" s="68">
        <f t="shared" ref="D35:E35" si="27">SUM(D36:D39)</f>
        <v>4224</v>
      </c>
      <c r="E35" s="111">
        <f t="shared" si="27"/>
        <v>667</v>
      </c>
      <c r="F35" s="68"/>
      <c r="G35" s="112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93"/>
      <c r="T35" s="100"/>
      <c r="U35" s="8"/>
      <c r="V35" s="8"/>
      <c r="W35" s="8"/>
      <c r="X35" s="8"/>
      <c r="Y35" s="8"/>
      <c r="Z35" s="8"/>
      <c r="AA35" s="8"/>
      <c r="AB35" s="8"/>
      <c r="AC35" s="75">
        <f>SUM(AC36:AC39)</f>
        <v>4011999.9819360548</v>
      </c>
    </row>
    <row r="36" spans="1:34" ht="15.75" outlineLevel="2" x14ac:dyDescent="0.25">
      <c r="A36" s="10">
        <v>21</v>
      </c>
      <c r="B36" s="12" t="s">
        <v>23</v>
      </c>
      <c r="C36" s="78"/>
      <c r="D36" s="78">
        <v>930</v>
      </c>
      <c r="E36" s="109">
        <v>116</v>
      </c>
      <c r="F36" s="41"/>
      <c r="G36" s="113">
        <v>1.02</v>
      </c>
      <c r="H36" s="13" t="s">
        <v>8</v>
      </c>
      <c r="I36" s="13" t="s">
        <v>287</v>
      </c>
      <c r="J36" s="66">
        <v>2460900</v>
      </c>
      <c r="K36" s="66">
        <v>205075</v>
      </c>
      <c r="L36" s="51">
        <v>0.31440449999999998</v>
      </c>
      <c r="M36" s="14">
        <f>ROUND(K36*L36,2)</f>
        <v>64476.5</v>
      </c>
      <c r="N36" s="14">
        <f>M36</f>
        <v>64476.5</v>
      </c>
      <c r="O36" s="14">
        <f>M36</f>
        <v>64476.5</v>
      </c>
      <c r="P36" s="13" t="s">
        <v>287</v>
      </c>
      <c r="Q36" s="66">
        <v>2460900</v>
      </c>
      <c r="R36" s="66">
        <v>205075</v>
      </c>
      <c r="S36" s="92">
        <v>0.31440449999999998</v>
      </c>
      <c r="T36" s="100">
        <f>$R$36*S36*G36</f>
        <v>65766.032894249991</v>
      </c>
      <c r="U36" s="14">
        <f>T36</f>
        <v>65766.032894249991</v>
      </c>
      <c r="V36" s="14">
        <f t="shared" ref="V36:AB36" si="28">U36</f>
        <v>65766.032894249991</v>
      </c>
      <c r="W36" s="14">
        <f t="shared" si="28"/>
        <v>65766.032894249991</v>
      </c>
      <c r="X36" s="14">
        <f t="shared" si="28"/>
        <v>65766.032894249991</v>
      </c>
      <c r="Y36" s="14">
        <f t="shared" si="28"/>
        <v>65766.032894249991</v>
      </c>
      <c r="Z36" s="14">
        <f t="shared" si="28"/>
        <v>65766.032894249991</v>
      </c>
      <c r="AA36" s="14">
        <f t="shared" si="28"/>
        <v>65766.032894249991</v>
      </c>
      <c r="AB36" s="14">
        <f t="shared" si="28"/>
        <v>65766.032894249991</v>
      </c>
      <c r="AC36" s="75">
        <f>M36+N36+O36+T36+U36+V36+W36+X36+Y36+Z36+AA36+AB36</f>
        <v>785323.79604825005</v>
      </c>
    </row>
    <row r="37" spans="1:34" ht="15.75" outlineLevel="2" x14ac:dyDescent="0.25">
      <c r="A37" s="10">
        <v>22</v>
      </c>
      <c r="B37" s="12" t="s">
        <v>24</v>
      </c>
      <c r="C37" s="78"/>
      <c r="D37" s="78">
        <v>1135</v>
      </c>
      <c r="E37" s="109">
        <v>207</v>
      </c>
      <c r="F37" s="41"/>
      <c r="G37" s="113">
        <v>1</v>
      </c>
      <c r="H37" s="13" t="s">
        <v>8</v>
      </c>
      <c r="I37" s="13" t="s">
        <v>287</v>
      </c>
      <c r="J37" s="66">
        <v>2460900</v>
      </c>
      <c r="K37" s="66">
        <v>205075</v>
      </c>
      <c r="L37" s="51">
        <v>0.24349999999999999</v>
      </c>
      <c r="M37" s="14">
        <f>ROUND(K37*L37,2)</f>
        <v>49935.76</v>
      </c>
      <c r="N37" s="14">
        <f>M37</f>
        <v>49935.76</v>
      </c>
      <c r="O37" s="14">
        <f>M37</f>
        <v>49935.76</v>
      </c>
      <c r="P37" s="13" t="s">
        <v>287</v>
      </c>
      <c r="Q37" s="66">
        <v>2460900</v>
      </c>
      <c r="R37" s="66">
        <v>205075</v>
      </c>
      <c r="S37" s="92">
        <v>0.24349999999999999</v>
      </c>
      <c r="T37" s="100">
        <f>$R$36*S37*G37</f>
        <v>49935.762499999997</v>
      </c>
      <c r="U37" s="14">
        <f>M37</f>
        <v>49935.76</v>
      </c>
      <c r="V37" s="14">
        <f>M37</f>
        <v>49935.76</v>
      </c>
      <c r="W37" s="14">
        <f>M37</f>
        <v>49935.76</v>
      </c>
      <c r="X37" s="14">
        <f>M37</f>
        <v>49935.76</v>
      </c>
      <c r="Y37" s="14">
        <f>M37</f>
        <v>49935.76</v>
      </c>
      <c r="Z37" s="14">
        <f>M37</f>
        <v>49935.76</v>
      </c>
      <c r="AA37" s="14">
        <f>M37</f>
        <v>49935.76</v>
      </c>
      <c r="AB37" s="14">
        <f>M37</f>
        <v>49935.76</v>
      </c>
      <c r="AC37" s="75">
        <f>M37+N37+O37+T37+U37+V37+W37+X37+Y37+Z37+AA37+AB37</f>
        <v>599229.12250000006</v>
      </c>
    </row>
    <row r="38" spans="1:34" ht="15.75" outlineLevel="2" x14ac:dyDescent="0.25">
      <c r="A38" s="10">
        <v>23</v>
      </c>
      <c r="B38" s="12" t="s">
        <v>209</v>
      </c>
      <c r="C38" s="78"/>
      <c r="D38" s="78">
        <v>1070</v>
      </c>
      <c r="E38" s="109">
        <v>151</v>
      </c>
      <c r="F38" s="41"/>
      <c r="G38" s="113">
        <v>1.0149999999999999</v>
      </c>
      <c r="H38" s="13" t="s">
        <v>8</v>
      </c>
      <c r="I38" s="13" t="s">
        <v>287</v>
      </c>
      <c r="J38" s="66">
        <v>2460900</v>
      </c>
      <c r="K38" s="66">
        <v>205075</v>
      </c>
      <c r="L38" s="51">
        <v>0.52711790000000003</v>
      </c>
      <c r="M38" s="14">
        <f>ROUND(K38*L38,2)</f>
        <v>108098.7</v>
      </c>
      <c r="N38" s="14">
        <f>M38</f>
        <v>108098.7</v>
      </c>
      <c r="O38" s="14">
        <f>M38</f>
        <v>108098.7</v>
      </c>
      <c r="P38" s="13" t="s">
        <v>287</v>
      </c>
      <c r="Q38" s="66">
        <v>2460900</v>
      </c>
      <c r="R38" s="66">
        <v>205075</v>
      </c>
      <c r="S38" s="92">
        <v>0.52711790000000003</v>
      </c>
      <c r="T38" s="100">
        <f>$R$36*S38*G38</f>
        <v>109720.18389263751</v>
      </c>
      <c r="U38" s="14">
        <f>T38</f>
        <v>109720.18389263751</v>
      </c>
      <c r="V38" s="14">
        <f t="shared" ref="V38:AB39" si="29">U38</f>
        <v>109720.18389263751</v>
      </c>
      <c r="W38" s="14">
        <f t="shared" si="29"/>
        <v>109720.18389263751</v>
      </c>
      <c r="X38" s="14">
        <f t="shared" si="29"/>
        <v>109720.18389263751</v>
      </c>
      <c r="Y38" s="14">
        <f t="shared" si="29"/>
        <v>109720.18389263751</v>
      </c>
      <c r="Z38" s="14">
        <f t="shared" si="29"/>
        <v>109720.18389263751</v>
      </c>
      <c r="AA38" s="14">
        <f t="shared" si="29"/>
        <v>109720.18389263751</v>
      </c>
      <c r="AB38" s="14">
        <f t="shared" si="29"/>
        <v>109720.18389263751</v>
      </c>
      <c r="AC38" s="75">
        <f>M38+N38+O38+T38+U38+V38+W38+X38+Y38+Z38+AA38+AB38</f>
        <v>1311777.7550337375</v>
      </c>
    </row>
    <row r="39" spans="1:34" ht="15.75" outlineLevel="2" x14ac:dyDescent="0.25">
      <c r="A39" s="43">
        <v>24</v>
      </c>
      <c r="B39" s="24" t="s">
        <v>25</v>
      </c>
      <c r="C39" s="78"/>
      <c r="D39" s="78">
        <v>1089</v>
      </c>
      <c r="E39" s="109">
        <v>193</v>
      </c>
      <c r="F39" s="41"/>
      <c r="G39" s="113">
        <v>1.0189999999999999</v>
      </c>
      <c r="H39" s="13" t="s">
        <v>8</v>
      </c>
      <c r="I39" s="13" t="s">
        <v>287</v>
      </c>
      <c r="J39" s="66">
        <v>2460900</v>
      </c>
      <c r="K39" s="66">
        <v>205075</v>
      </c>
      <c r="L39" s="51">
        <v>0.52711790000000003</v>
      </c>
      <c r="M39" s="14">
        <f>ROUND(K39*L39,2)</f>
        <v>108098.7</v>
      </c>
      <c r="N39" s="14">
        <f>M39</f>
        <v>108098.7</v>
      </c>
      <c r="O39" s="14">
        <f>M39</f>
        <v>108098.7</v>
      </c>
      <c r="P39" s="13" t="s">
        <v>287</v>
      </c>
      <c r="Q39" s="66">
        <v>2460900</v>
      </c>
      <c r="R39" s="66">
        <v>205075</v>
      </c>
      <c r="S39" s="92">
        <v>0.52711790000000003</v>
      </c>
      <c r="T39" s="100">
        <f>$R$36*S39*G39</f>
        <v>110152.57870600751</v>
      </c>
      <c r="U39" s="14">
        <f>T39</f>
        <v>110152.57870600751</v>
      </c>
      <c r="V39" s="14">
        <f t="shared" si="29"/>
        <v>110152.57870600751</v>
      </c>
      <c r="W39" s="14">
        <f t="shared" si="29"/>
        <v>110152.57870600751</v>
      </c>
      <c r="X39" s="14">
        <f t="shared" si="29"/>
        <v>110152.57870600751</v>
      </c>
      <c r="Y39" s="14">
        <f t="shared" si="29"/>
        <v>110152.57870600751</v>
      </c>
      <c r="Z39" s="14">
        <f t="shared" si="29"/>
        <v>110152.57870600751</v>
      </c>
      <c r="AA39" s="14">
        <f t="shared" si="29"/>
        <v>110152.57870600751</v>
      </c>
      <c r="AB39" s="14">
        <f t="shared" si="29"/>
        <v>110152.57870600751</v>
      </c>
      <c r="AC39" s="75">
        <f>M39+N39+O39+T39+U39+V39+W39+X39+Y39+Z39+AA39+AB39</f>
        <v>1315669.3083540672</v>
      </c>
    </row>
    <row r="40" spans="1:34" ht="18.75" outlineLevel="1" collapsed="1" x14ac:dyDescent="0.25">
      <c r="A40" s="10"/>
      <c r="B40" s="11" t="s">
        <v>26</v>
      </c>
      <c r="C40" s="9">
        <v>1</v>
      </c>
      <c r="D40" s="9">
        <f t="shared" ref="D40:F40" si="30">D41</f>
        <v>2772</v>
      </c>
      <c r="E40" s="79">
        <f t="shared" si="30"/>
        <v>794</v>
      </c>
      <c r="F40" s="82">
        <f t="shared" si="30"/>
        <v>0.5</v>
      </c>
      <c r="G40" s="7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77"/>
      <c r="T40" s="100"/>
      <c r="U40" s="6"/>
      <c r="V40" s="6"/>
      <c r="W40" s="6"/>
      <c r="X40" s="6"/>
      <c r="Y40" s="6"/>
      <c r="Z40" s="6"/>
      <c r="AA40" s="6"/>
      <c r="AB40" s="6"/>
      <c r="AC40" s="75">
        <f>AC41</f>
        <v>1931781.7249990965</v>
      </c>
    </row>
    <row r="41" spans="1:34" ht="15.75" outlineLevel="1" x14ac:dyDescent="0.25">
      <c r="A41" s="10">
        <v>25</v>
      </c>
      <c r="B41" s="12" t="s">
        <v>27</v>
      </c>
      <c r="C41" s="78"/>
      <c r="D41" s="78">
        <v>2772</v>
      </c>
      <c r="E41" s="109">
        <v>794</v>
      </c>
      <c r="F41" s="81">
        <v>0.5</v>
      </c>
      <c r="G41" s="113">
        <v>1</v>
      </c>
      <c r="H41" s="13" t="s">
        <v>8</v>
      </c>
      <c r="I41" s="13" t="s">
        <v>288</v>
      </c>
      <c r="J41" s="66">
        <v>3633875</v>
      </c>
      <c r="K41" s="66">
        <v>302822.92</v>
      </c>
      <c r="L41" s="51">
        <v>0.53160379999999996</v>
      </c>
      <c r="M41" s="14">
        <f>ROUND(K41*L41,2)</f>
        <v>160981.81</v>
      </c>
      <c r="N41" s="14">
        <f>M41</f>
        <v>160981.81</v>
      </c>
      <c r="O41" s="14">
        <f>M41</f>
        <v>160981.81</v>
      </c>
      <c r="P41" s="13" t="s">
        <v>288</v>
      </c>
      <c r="Q41" s="66">
        <v>3633875</v>
      </c>
      <c r="R41" s="66">
        <v>302822.92</v>
      </c>
      <c r="S41" s="92">
        <v>0.53160379999999996</v>
      </c>
      <c r="T41" s="100">
        <f>$R$41*S41*G41</f>
        <v>160981.81499909598</v>
      </c>
      <c r="U41" s="14">
        <f>M41</f>
        <v>160981.81</v>
      </c>
      <c r="V41" s="14">
        <f>M41</f>
        <v>160981.81</v>
      </c>
      <c r="W41" s="14">
        <f>M41</f>
        <v>160981.81</v>
      </c>
      <c r="X41" s="14">
        <f>M41</f>
        <v>160981.81</v>
      </c>
      <c r="Y41" s="14">
        <f>M41</f>
        <v>160981.81</v>
      </c>
      <c r="Z41" s="14">
        <f>M41</f>
        <v>160981.81</v>
      </c>
      <c r="AA41" s="14">
        <f>M41</f>
        <v>160981.81</v>
      </c>
      <c r="AB41" s="14">
        <f>M41</f>
        <v>160981.81</v>
      </c>
      <c r="AC41" s="75">
        <f>M41+N41+O41+T41+U41+V41+W41+X41+Y41+Z41+AA41+AB41</f>
        <v>1931781.7249990965</v>
      </c>
    </row>
    <row r="42" spans="1:34" ht="15.75" x14ac:dyDescent="0.25">
      <c r="A42" s="15">
        <v>2</v>
      </c>
      <c r="B42" s="24" t="s">
        <v>28</v>
      </c>
      <c r="C42" s="9">
        <f>C43+C59</f>
        <v>17</v>
      </c>
      <c r="D42" s="9">
        <f t="shared" ref="D42:AC42" si="31">D43+D59</f>
        <v>9546</v>
      </c>
      <c r="E42" s="79">
        <f t="shared" si="31"/>
        <v>2571</v>
      </c>
      <c r="F42" s="9">
        <f t="shared" si="31"/>
        <v>2</v>
      </c>
      <c r="G42" s="7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77"/>
      <c r="T42" s="100"/>
      <c r="U42" s="6"/>
      <c r="V42" s="6"/>
      <c r="W42" s="6"/>
      <c r="X42" s="6"/>
      <c r="Y42" s="6"/>
      <c r="Z42" s="6"/>
      <c r="AA42" s="6"/>
      <c r="AB42" s="6"/>
      <c r="AC42" s="73">
        <f t="shared" si="31"/>
        <v>15687582.96879489</v>
      </c>
    </row>
    <row r="43" spans="1:34" ht="18.75" outlineLevel="1" x14ac:dyDescent="0.25">
      <c r="A43" s="10"/>
      <c r="B43" s="8" t="s">
        <v>6</v>
      </c>
      <c r="C43" s="9">
        <v>15</v>
      </c>
      <c r="D43" s="9">
        <f t="shared" ref="D43:F43" si="32">SUM(D44:D58)</f>
        <v>6846</v>
      </c>
      <c r="E43" s="79">
        <f t="shared" si="32"/>
        <v>2027</v>
      </c>
      <c r="F43" s="9">
        <f t="shared" si="32"/>
        <v>2</v>
      </c>
      <c r="G43" s="7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77"/>
      <c r="T43" s="100"/>
      <c r="U43" s="13"/>
      <c r="V43" s="13"/>
      <c r="W43" s="13"/>
      <c r="X43" s="13"/>
      <c r="Y43" s="13"/>
      <c r="Z43" s="13"/>
      <c r="AA43" s="13"/>
      <c r="AB43" s="13"/>
      <c r="AC43" s="74">
        <f>SUM(AC44:AC58)</f>
        <v>13039705.250475353</v>
      </c>
    </row>
    <row r="44" spans="1:34" ht="15.75" outlineLevel="1" x14ac:dyDescent="0.25">
      <c r="A44" s="10">
        <v>1</v>
      </c>
      <c r="B44" s="12" t="s">
        <v>40</v>
      </c>
      <c r="C44" s="79"/>
      <c r="D44" s="78">
        <v>799</v>
      </c>
      <c r="E44" s="109">
        <v>289</v>
      </c>
      <c r="F44" s="56"/>
      <c r="G44" s="108">
        <v>1.038</v>
      </c>
      <c r="H44" s="6" t="s">
        <v>8</v>
      </c>
      <c r="I44" s="13" t="s">
        <v>274</v>
      </c>
      <c r="J44" s="52">
        <v>1230500</v>
      </c>
      <c r="K44" s="52">
        <v>102541.67</v>
      </c>
      <c r="L44" s="51">
        <v>0.81071280000000001</v>
      </c>
      <c r="M44" s="14">
        <f t="shared" ref="M44:M58" si="33">ROUND(K44*L44,2)</f>
        <v>83131.839999999997</v>
      </c>
      <c r="N44" s="14">
        <f>M44</f>
        <v>83131.839999999997</v>
      </c>
      <c r="O44" s="14">
        <f>M44</f>
        <v>83131.839999999997</v>
      </c>
      <c r="P44" s="13" t="s">
        <v>274</v>
      </c>
      <c r="Q44" s="52">
        <v>1230500</v>
      </c>
      <c r="R44" s="52">
        <v>102541.67</v>
      </c>
      <c r="S44" s="92">
        <v>0.81071280000000001</v>
      </c>
      <c r="T44" s="100">
        <f t="shared" ref="T44:T58" si="34">$R$44*S44*G44</f>
        <v>86290.854489666279</v>
      </c>
      <c r="U44" s="14">
        <f t="shared" ref="U44:AB58" si="35">T44</f>
        <v>86290.854489666279</v>
      </c>
      <c r="V44" s="14">
        <f t="shared" si="35"/>
        <v>86290.854489666279</v>
      </c>
      <c r="W44" s="14">
        <f t="shared" si="35"/>
        <v>86290.854489666279</v>
      </c>
      <c r="X44" s="14">
        <f t="shared" si="35"/>
        <v>86290.854489666279</v>
      </c>
      <c r="Y44" s="14">
        <f t="shared" si="35"/>
        <v>86290.854489666279</v>
      </c>
      <c r="Z44" s="14">
        <f t="shared" si="35"/>
        <v>86290.854489666279</v>
      </c>
      <c r="AA44" s="14">
        <f t="shared" si="35"/>
        <v>86290.854489666279</v>
      </c>
      <c r="AB44" s="14">
        <f t="shared" si="35"/>
        <v>86290.854489666279</v>
      </c>
      <c r="AC44" s="74">
        <f t="shared" ref="AC44:AC58" si="36">M44+N44+O44+T44+U44+V44+W44+X44+Y44+Z44+AA44+AB44</f>
        <v>1026013.2104069965</v>
      </c>
    </row>
    <row r="45" spans="1:34" ht="15.75" outlineLevel="2" x14ac:dyDescent="0.25">
      <c r="A45" s="10">
        <v>2</v>
      </c>
      <c r="B45" s="12" t="s">
        <v>29</v>
      </c>
      <c r="C45" s="78"/>
      <c r="D45" s="78">
        <v>721</v>
      </c>
      <c r="E45" s="109">
        <v>128</v>
      </c>
      <c r="F45" s="56"/>
      <c r="G45" s="108">
        <v>1.0349999999999999</v>
      </c>
      <c r="H45" s="13" t="s">
        <v>8</v>
      </c>
      <c r="I45" s="13" t="s">
        <v>274</v>
      </c>
      <c r="J45" s="52">
        <v>1230500</v>
      </c>
      <c r="K45" s="52">
        <v>102541.67</v>
      </c>
      <c r="L45" s="51">
        <v>0.38530320000000001</v>
      </c>
      <c r="M45" s="14">
        <f t="shared" si="33"/>
        <v>39509.629999999997</v>
      </c>
      <c r="N45" s="14">
        <f t="shared" ref="N45:N61" si="37">M45</f>
        <v>39509.629999999997</v>
      </c>
      <c r="O45" s="14">
        <f t="shared" ref="O45:O61" si="38">M45</f>
        <v>39509.629999999997</v>
      </c>
      <c r="P45" s="13" t="s">
        <v>274</v>
      </c>
      <c r="Q45" s="52">
        <v>1230500</v>
      </c>
      <c r="R45" s="52">
        <v>102541.67</v>
      </c>
      <c r="S45" s="92">
        <v>0.38530320000000001</v>
      </c>
      <c r="T45" s="100">
        <f t="shared" si="34"/>
        <v>40892.470759796037</v>
      </c>
      <c r="U45" s="14">
        <f t="shared" si="35"/>
        <v>40892.470759796037</v>
      </c>
      <c r="V45" s="14">
        <f t="shared" si="35"/>
        <v>40892.470759796037</v>
      </c>
      <c r="W45" s="14">
        <f t="shared" si="35"/>
        <v>40892.470759796037</v>
      </c>
      <c r="X45" s="14">
        <f t="shared" si="35"/>
        <v>40892.470759796037</v>
      </c>
      <c r="Y45" s="14">
        <f t="shared" si="35"/>
        <v>40892.470759796037</v>
      </c>
      <c r="Z45" s="14">
        <f t="shared" si="35"/>
        <v>40892.470759796037</v>
      </c>
      <c r="AA45" s="14">
        <f t="shared" si="35"/>
        <v>40892.470759796037</v>
      </c>
      <c r="AB45" s="14">
        <f t="shared" si="35"/>
        <v>40892.470759796037</v>
      </c>
      <c r="AC45" s="74">
        <f t="shared" si="36"/>
        <v>486561.12683816435</v>
      </c>
    </row>
    <row r="46" spans="1:34" ht="15.75" outlineLevel="2" x14ac:dyDescent="0.25">
      <c r="A46" s="10">
        <v>3</v>
      </c>
      <c r="B46" s="12" t="s">
        <v>30</v>
      </c>
      <c r="C46" s="78"/>
      <c r="D46" s="78">
        <v>506</v>
      </c>
      <c r="E46" s="109">
        <v>182</v>
      </c>
      <c r="F46" s="56"/>
      <c r="G46" s="108">
        <v>1.0369999999999999</v>
      </c>
      <c r="H46" s="13" t="s">
        <v>8</v>
      </c>
      <c r="I46" s="13" t="s">
        <v>274</v>
      </c>
      <c r="J46" s="52">
        <v>1230500</v>
      </c>
      <c r="K46" s="52">
        <v>102541.67</v>
      </c>
      <c r="L46" s="51">
        <v>0.52710639999999997</v>
      </c>
      <c r="M46" s="14">
        <f t="shared" si="33"/>
        <v>54050.37</v>
      </c>
      <c r="N46" s="14">
        <f t="shared" si="37"/>
        <v>54050.37</v>
      </c>
      <c r="O46" s="14">
        <f t="shared" si="38"/>
        <v>54050.37</v>
      </c>
      <c r="P46" s="13" t="s">
        <v>274</v>
      </c>
      <c r="Q46" s="52">
        <v>1230500</v>
      </c>
      <c r="R46" s="52">
        <v>102541.67</v>
      </c>
      <c r="S46" s="92">
        <v>0.52710639999999997</v>
      </c>
      <c r="T46" s="100">
        <f t="shared" si="34"/>
        <v>56050.234233064446</v>
      </c>
      <c r="U46" s="14">
        <f t="shared" si="35"/>
        <v>56050.234233064446</v>
      </c>
      <c r="V46" s="14">
        <f t="shared" si="35"/>
        <v>56050.234233064446</v>
      </c>
      <c r="W46" s="14">
        <f t="shared" si="35"/>
        <v>56050.234233064446</v>
      </c>
      <c r="X46" s="14">
        <f t="shared" si="35"/>
        <v>56050.234233064446</v>
      </c>
      <c r="Y46" s="14">
        <f t="shared" si="35"/>
        <v>56050.234233064446</v>
      </c>
      <c r="Z46" s="14">
        <f t="shared" si="35"/>
        <v>56050.234233064446</v>
      </c>
      <c r="AA46" s="14">
        <f t="shared" si="35"/>
        <v>56050.234233064446</v>
      </c>
      <c r="AB46" s="14">
        <f t="shared" si="35"/>
        <v>56050.234233064446</v>
      </c>
      <c r="AC46" s="74">
        <f t="shared" si="36"/>
        <v>666603.21809758013</v>
      </c>
    </row>
    <row r="47" spans="1:34" ht="15.75" outlineLevel="2" x14ac:dyDescent="0.25">
      <c r="A47" s="10">
        <v>4</v>
      </c>
      <c r="B47" s="12" t="s">
        <v>31</v>
      </c>
      <c r="C47" s="78"/>
      <c r="D47" s="78">
        <v>489</v>
      </c>
      <c r="E47" s="109">
        <v>176</v>
      </c>
      <c r="F47" s="56"/>
      <c r="G47" s="108">
        <v>1.0229999999999999</v>
      </c>
      <c r="H47" s="13" t="s">
        <v>8</v>
      </c>
      <c r="I47" s="13" t="s">
        <v>274</v>
      </c>
      <c r="J47" s="52">
        <v>1230500</v>
      </c>
      <c r="K47" s="52">
        <v>102541.67</v>
      </c>
      <c r="L47" s="51">
        <v>0.81071280000000001</v>
      </c>
      <c r="M47" s="14">
        <f t="shared" si="33"/>
        <v>83131.839999999997</v>
      </c>
      <c r="N47" s="14">
        <f t="shared" si="37"/>
        <v>83131.839999999997</v>
      </c>
      <c r="O47" s="14">
        <f t="shared" si="38"/>
        <v>83131.839999999997</v>
      </c>
      <c r="P47" s="13" t="s">
        <v>274</v>
      </c>
      <c r="Q47" s="52">
        <v>1230500</v>
      </c>
      <c r="R47" s="52">
        <v>102541.67</v>
      </c>
      <c r="S47" s="92">
        <v>0.81071280000000001</v>
      </c>
      <c r="T47" s="100">
        <f t="shared" si="34"/>
        <v>85043.876823630635</v>
      </c>
      <c r="U47" s="14">
        <f t="shared" si="35"/>
        <v>85043.876823630635</v>
      </c>
      <c r="V47" s="14">
        <f t="shared" si="35"/>
        <v>85043.876823630635</v>
      </c>
      <c r="W47" s="14">
        <f t="shared" si="35"/>
        <v>85043.876823630635</v>
      </c>
      <c r="X47" s="14">
        <f t="shared" si="35"/>
        <v>85043.876823630635</v>
      </c>
      <c r="Y47" s="14">
        <f t="shared" si="35"/>
        <v>85043.876823630635</v>
      </c>
      <c r="Z47" s="14">
        <f t="shared" si="35"/>
        <v>85043.876823630635</v>
      </c>
      <c r="AA47" s="14">
        <f t="shared" si="35"/>
        <v>85043.876823630635</v>
      </c>
      <c r="AB47" s="14">
        <f t="shared" si="35"/>
        <v>85043.876823630635</v>
      </c>
      <c r="AC47" s="74">
        <f t="shared" si="36"/>
        <v>1014790.4114126757</v>
      </c>
    </row>
    <row r="48" spans="1:34" ht="15.75" outlineLevel="2" x14ac:dyDescent="0.25">
      <c r="A48" s="10">
        <v>5</v>
      </c>
      <c r="B48" s="12" t="s">
        <v>32</v>
      </c>
      <c r="C48" s="78"/>
      <c r="D48" s="78">
        <v>475</v>
      </c>
      <c r="E48" s="109">
        <v>153</v>
      </c>
      <c r="F48" s="56"/>
      <c r="G48" s="108">
        <v>1.02</v>
      </c>
      <c r="H48" s="13" t="s">
        <v>8</v>
      </c>
      <c r="I48" s="13" t="s">
        <v>274</v>
      </c>
      <c r="J48" s="52">
        <v>1230500</v>
      </c>
      <c r="K48" s="52">
        <v>102541.67</v>
      </c>
      <c r="L48" s="51">
        <v>0.81071280000000001</v>
      </c>
      <c r="M48" s="14">
        <f t="shared" si="33"/>
        <v>83131.839999999997</v>
      </c>
      <c r="N48" s="14">
        <f t="shared" si="37"/>
        <v>83131.839999999997</v>
      </c>
      <c r="O48" s="14">
        <f t="shared" si="38"/>
        <v>83131.839999999997</v>
      </c>
      <c r="P48" s="13" t="s">
        <v>274</v>
      </c>
      <c r="Q48" s="52">
        <v>1230500</v>
      </c>
      <c r="R48" s="52">
        <v>102541.67</v>
      </c>
      <c r="S48" s="92">
        <v>0.81071280000000001</v>
      </c>
      <c r="T48" s="100">
        <f t="shared" si="34"/>
        <v>84794.481290423515</v>
      </c>
      <c r="U48" s="14">
        <f t="shared" si="35"/>
        <v>84794.481290423515</v>
      </c>
      <c r="V48" s="14">
        <f t="shared" si="35"/>
        <v>84794.481290423515</v>
      </c>
      <c r="W48" s="14">
        <f t="shared" si="35"/>
        <v>84794.481290423515</v>
      </c>
      <c r="X48" s="14">
        <f t="shared" si="35"/>
        <v>84794.481290423515</v>
      </c>
      <c r="Y48" s="14">
        <f t="shared" si="35"/>
        <v>84794.481290423515</v>
      </c>
      <c r="Z48" s="14">
        <f t="shared" si="35"/>
        <v>84794.481290423515</v>
      </c>
      <c r="AA48" s="14">
        <f t="shared" si="35"/>
        <v>84794.481290423515</v>
      </c>
      <c r="AB48" s="14">
        <f t="shared" si="35"/>
        <v>84794.481290423515</v>
      </c>
      <c r="AC48" s="74">
        <f t="shared" si="36"/>
        <v>1012545.8516138118</v>
      </c>
    </row>
    <row r="49" spans="1:29" ht="15.75" outlineLevel="2" x14ac:dyDescent="0.25">
      <c r="A49" s="10">
        <v>6</v>
      </c>
      <c r="B49" s="12" t="s">
        <v>33</v>
      </c>
      <c r="C49" s="78"/>
      <c r="D49" s="78">
        <v>535</v>
      </c>
      <c r="E49" s="109">
        <v>175</v>
      </c>
      <c r="F49" s="56"/>
      <c r="G49" s="108">
        <v>1.0229999999999999</v>
      </c>
      <c r="H49" s="13" t="s">
        <v>8</v>
      </c>
      <c r="I49" s="13" t="s">
        <v>274</v>
      </c>
      <c r="J49" s="52">
        <v>1230500</v>
      </c>
      <c r="K49" s="52">
        <v>102541.67</v>
      </c>
      <c r="L49" s="51">
        <v>0.81071280000000001</v>
      </c>
      <c r="M49" s="14">
        <f t="shared" si="33"/>
        <v>83131.839999999997</v>
      </c>
      <c r="N49" s="14">
        <f t="shared" si="37"/>
        <v>83131.839999999997</v>
      </c>
      <c r="O49" s="14">
        <f t="shared" si="38"/>
        <v>83131.839999999997</v>
      </c>
      <c r="P49" s="13" t="s">
        <v>274</v>
      </c>
      <c r="Q49" s="52">
        <v>1230500</v>
      </c>
      <c r="R49" s="52">
        <v>102541.67</v>
      </c>
      <c r="S49" s="92">
        <v>0.81071280000000001</v>
      </c>
      <c r="T49" s="100">
        <f t="shared" si="34"/>
        <v>85043.876823630635</v>
      </c>
      <c r="U49" s="14">
        <f t="shared" si="35"/>
        <v>85043.876823630635</v>
      </c>
      <c r="V49" s="14">
        <f t="shared" si="35"/>
        <v>85043.876823630635</v>
      </c>
      <c r="W49" s="14">
        <f t="shared" si="35"/>
        <v>85043.876823630635</v>
      </c>
      <c r="X49" s="14">
        <f t="shared" si="35"/>
        <v>85043.876823630635</v>
      </c>
      <c r="Y49" s="14">
        <f t="shared" si="35"/>
        <v>85043.876823630635</v>
      </c>
      <c r="Z49" s="14">
        <f t="shared" si="35"/>
        <v>85043.876823630635</v>
      </c>
      <c r="AA49" s="14">
        <f t="shared" si="35"/>
        <v>85043.876823630635</v>
      </c>
      <c r="AB49" s="14">
        <f t="shared" si="35"/>
        <v>85043.876823630635</v>
      </c>
      <c r="AC49" s="74">
        <f t="shared" si="36"/>
        <v>1014790.4114126757</v>
      </c>
    </row>
    <row r="50" spans="1:29" ht="15.75" outlineLevel="2" x14ac:dyDescent="0.25">
      <c r="A50" s="10">
        <v>7</v>
      </c>
      <c r="B50" s="12" t="s">
        <v>34</v>
      </c>
      <c r="C50" s="78"/>
      <c r="D50" s="78">
        <v>694</v>
      </c>
      <c r="E50" s="109">
        <v>119</v>
      </c>
      <c r="F50" s="56"/>
      <c r="G50" s="108">
        <v>1.016</v>
      </c>
      <c r="H50" s="13" t="s">
        <v>8</v>
      </c>
      <c r="I50" s="13" t="s">
        <v>274</v>
      </c>
      <c r="J50" s="52">
        <v>1230500</v>
      </c>
      <c r="K50" s="52">
        <v>102541.67</v>
      </c>
      <c r="L50" s="51">
        <v>0.81071280000000001</v>
      </c>
      <c r="M50" s="14">
        <f t="shared" si="33"/>
        <v>83131.839999999997</v>
      </c>
      <c r="N50" s="14">
        <f t="shared" si="37"/>
        <v>83131.839999999997</v>
      </c>
      <c r="O50" s="14">
        <f t="shared" si="38"/>
        <v>83131.839999999997</v>
      </c>
      <c r="P50" s="13" t="s">
        <v>274</v>
      </c>
      <c r="Q50" s="52">
        <v>1230500</v>
      </c>
      <c r="R50" s="52">
        <v>102541.67</v>
      </c>
      <c r="S50" s="92">
        <v>0.81071280000000001</v>
      </c>
      <c r="T50" s="100">
        <f t="shared" si="34"/>
        <v>84461.953912814017</v>
      </c>
      <c r="U50" s="14">
        <f t="shared" si="35"/>
        <v>84461.953912814017</v>
      </c>
      <c r="V50" s="14">
        <f t="shared" si="35"/>
        <v>84461.953912814017</v>
      </c>
      <c r="W50" s="14">
        <f t="shared" si="35"/>
        <v>84461.953912814017</v>
      </c>
      <c r="X50" s="14">
        <f t="shared" si="35"/>
        <v>84461.953912814017</v>
      </c>
      <c r="Y50" s="14">
        <f t="shared" si="35"/>
        <v>84461.953912814017</v>
      </c>
      <c r="Z50" s="14">
        <f t="shared" si="35"/>
        <v>84461.953912814017</v>
      </c>
      <c r="AA50" s="14">
        <f t="shared" si="35"/>
        <v>84461.953912814017</v>
      </c>
      <c r="AB50" s="14">
        <f t="shared" si="35"/>
        <v>84461.953912814017</v>
      </c>
      <c r="AC50" s="74">
        <f t="shared" si="36"/>
        <v>1009553.1052153262</v>
      </c>
    </row>
    <row r="51" spans="1:29" ht="15.75" outlineLevel="2" x14ac:dyDescent="0.25">
      <c r="A51" s="10">
        <v>8</v>
      </c>
      <c r="B51" s="12" t="s">
        <v>35</v>
      </c>
      <c r="C51" s="78"/>
      <c r="D51" s="78">
        <v>118</v>
      </c>
      <c r="E51" s="109">
        <v>27</v>
      </c>
      <c r="F51" s="56"/>
      <c r="G51" s="108">
        <v>1.004</v>
      </c>
      <c r="H51" s="13" t="s">
        <v>8</v>
      </c>
      <c r="I51" s="13" t="s">
        <v>274</v>
      </c>
      <c r="J51" s="52">
        <v>1230500</v>
      </c>
      <c r="K51" s="52">
        <v>102541.67</v>
      </c>
      <c r="L51" s="51">
        <v>0.66890950000000005</v>
      </c>
      <c r="M51" s="14">
        <f t="shared" si="33"/>
        <v>68591.100000000006</v>
      </c>
      <c r="N51" s="14">
        <f t="shared" si="37"/>
        <v>68591.100000000006</v>
      </c>
      <c r="O51" s="14">
        <f t="shared" si="38"/>
        <v>68591.100000000006</v>
      </c>
      <c r="P51" s="13" t="s">
        <v>274</v>
      </c>
      <c r="Q51" s="52">
        <v>1230500</v>
      </c>
      <c r="R51" s="52">
        <v>102541.67</v>
      </c>
      <c r="S51" s="92">
        <v>0.66890950000000005</v>
      </c>
      <c r="T51" s="100">
        <f t="shared" si="34"/>
        <v>68865.461597700458</v>
      </c>
      <c r="U51" s="14">
        <f t="shared" si="35"/>
        <v>68865.461597700458</v>
      </c>
      <c r="V51" s="14">
        <f t="shared" si="35"/>
        <v>68865.461597700458</v>
      </c>
      <c r="W51" s="14">
        <f t="shared" si="35"/>
        <v>68865.461597700458</v>
      </c>
      <c r="X51" s="14">
        <f t="shared" si="35"/>
        <v>68865.461597700458</v>
      </c>
      <c r="Y51" s="14">
        <f t="shared" si="35"/>
        <v>68865.461597700458</v>
      </c>
      <c r="Z51" s="14">
        <f t="shared" si="35"/>
        <v>68865.461597700458</v>
      </c>
      <c r="AA51" s="14">
        <f t="shared" si="35"/>
        <v>68865.461597700458</v>
      </c>
      <c r="AB51" s="14">
        <f t="shared" si="35"/>
        <v>68865.461597700458</v>
      </c>
      <c r="AC51" s="74">
        <f t="shared" si="36"/>
        <v>825562.45437930431</v>
      </c>
    </row>
    <row r="52" spans="1:29" ht="15.75" outlineLevel="2" x14ac:dyDescent="0.25">
      <c r="A52" s="10">
        <v>9</v>
      </c>
      <c r="B52" s="12" t="s">
        <v>36</v>
      </c>
      <c r="C52" s="78"/>
      <c r="D52" s="78">
        <v>430</v>
      </c>
      <c r="E52" s="109">
        <v>197</v>
      </c>
      <c r="F52" s="56">
        <v>1</v>
      </c>
      <c r="G52" s="108">
        <v>1</v>
      </c>
      <c r="H52" s="13" t="s">
        <v>8</v>
      </c>
      <c r="I52" s="13" t="s">
        <v>274</v>
      </c>
      <c r="J52" s="52">
        <v>1230500</v>
      </c>
      <c r="K52" s="52">
        <v>102541.67</v>
      </c>
      <c r="L52" s="51">
        <v>0.81071280000000001</v>
      </c>
      <c r="M52" s="14">
        <f t="shared" si="33"/>
        <v>83131.839999999997</v>
      </c>
      <c r="N52" s="14">
        <f t="shared" si="37"/>
        <v>83131.839999999997</v>
      </c>
      <c r="O52" s="14">
        <f t="shared" si="38"/>
        <v>83131.839999999997</v>
      </c>
      <c r="P52" s="13" t="s">
        <v>274</v>
      </c>
      <c r="Q52" s="52">
        <v>1230500</v>
      </c>
      <c r="R52" s="52">
        <v>102541.67</v>
      </c>
      <c r="S52" s="92">
        <v>0.81071280000000001</v>
      </c>
      <c r="T52" s="100">
        <f t="shared" si="34"/>
        <v>83131.844402375995</v>
      </c>
      <c r="U52" s="14">
        <f t="shared" si="35"/>
        <v>83131.844402375995</v>
      </c>
      <c r="V52" s="14">
        <f t="shared" si="35"/>
        <v>83131.844402375995</v>
      </c>
      <c r="W52" s="14">
        <f t="shared" si="35"/>
        <v>83131.844402375995</v>
      </c>
      <c r="X52" s="14">
        <f t="shared" si="35"/>
        <v>83131.844402375995</v>
      </c>
      <c r="Y52" s="14">
        <f t="shared" si="35"/>
        <v>83131.844402375995</v>
      </c>
      <c r="Z52" s="14">
        <f t="shared" si="35"/>
        <v>83131.844402375995</v>
      </c>
      <c r="AA52" s="14">
        <f t="shared" si="35"/>
        <v>83131.844402375995</v>
      </c>
      <c r="AB52" s="14">
        <f t="shared" si="35"/>
        <v>83131.844402375995</v>
      </c>
      <c r="AC52" s="74">
        <f t="shared" si="36"/>
        <v>997582.11962138384</v>
      </c>
    </row>
    <row r="53" spans="1:29" ht="15.75" outlineLevel="2" x14ac:dyDescent="0.25">
      <c r="A53" s="10">
        <v>10</v>
      </c>
      <c r="B53" s="12" t="s">
        <v>37</v>
      </c>
      <c r="C53" s="78"/>
      <c r="D53" s="78">
        <v>525</v>
      </c>
      <c r="E53" s="109">
        <v>224</v>
      </c>
      <c r="F53" s="56"/>
      <c r="G53" s="108">
        <v>1.0289999999999999</v>
      </c>
      <c r="H53" s="13" t="s">
        <v>8</v>
      </c>
      <c r="I53" s="13" t="s">
        <v>274</v>
      </c>
      <c r="J53" s="52">
        <v>1230500</v>
      </c>
      <c r="K53" s="52">
        <v>102541.67</v>
      </c>
      <c r="L53" s="51">
        <v>0.81071280000000001</v>
      </c>
      <c r="M53" s="14">
        <f t="shared" si="33"/>
        <v>83131.839999999997</v>
      </c>
      <c r="N53" s="14">
        <f t="shared" si="37"/>
        <v>83131.839999999997</v>
      </c>
      <c r="O53" s="14">
        <f t="shared" si="38"/>
        <v>83131.839999999997</v>
      </c>
      <c r="P53" s="13" t="s">
        <v>274</v>
      </c>
      <c r="Q53" s="52">
        <v>1230500</v>
      </c>
      <c r="R53" s="52">
        <v>102541.67</v>
      </c>
      <c r="S53" s="92">
        <v>0.81071280000000001</v>
      </c>
      <c r="T53" s="100">
        <f t="shared" si="34"/>
        <v>85542.66789004489</v>
      </c>
      <c r="U53" s="14">
        <f t="shared" si="35"/>
        <v>85542.66789004489</v>
      </c>
      <c r="V53" s="14">
        <f t="shared" si="35"/>
        <v>85542.66789004489</v>
      </c>
      <c r="W53" s="14">
        <f t="shared" si="35"/>
        <v>85542.66789004489</v>
      </c>
      <c r="X53" s="14">
        <f t="shared" si="35"/>
        <v>85542.66789004489</v>
      </c>
      <c r="Y53" s="14">
        <f t="shared" si="35"/>
        <v>85542.66789004489</v>
      </c>
      <c r="Z53" s="14">
        <f t="shared" si="35"/>
        <v>85542.66789004489</v>
      </c>
      <c r="AA53" s="14">
        <f t="shared" si="35"/>
        <v>85542.66789004489</v>
      </c>
      <c r="AB53" s="14">
        <f t="shared" si="35"/>
        <v>85542.66789004489</v>
      </c>
      <c r="AC53" s="74">
        <f t="shared" si="36"/>
        <v>1019279.5310104038</v>
      </c>
    </row>
    <row r="54" spans="1:29" ht="15.75" outlineLevel="2" x14ac:dyDescent="0.25">
      <c r="A54" s="10">
        <v>11</v>
      </c>
      <c r="B54" s="12" t="s">
        <v>38</v>
      </c>
      <c r="C54" s="78"/>
      <c r="D54" s="78">
        <v>575</v>
      </c>
      <c r="E54" s="109">
        <v>99</v>
      </c>
      <c r="F54" s="56">
        <v>1</v>
      </c>
      <c r="G54" s="108">
        <v>1</v>
      </c>
      <c r="H54" s="13" t="s">
        <v>8</v>
      </c>
      <c r="I54" s="13" t="s">
        <v>274</v>
      </c>
      <c r="J54" s="52">
        <v>1230500</v>
      </c>
      <c r="K54" s="52">
        <v>102541.67</v>
      </c>
      <c r="L54" s="51">
        <v>0.81071280000000001</v>
      </c>
      <c r="M54" s="14">
        <f t="shared" si="33"/>
        <v>83131.839999999997</v>
      </c>
      <c r="N54" s="14">
        <f t="shared" si="37"/>
        <v>83131.839999999997</v>
      </c>
      <c r="O54" s="14">
        <f t="shared" si="38"/>
        <v>83131.839999999997</v>
      </c>
      <c r="P54" s="13" t="s">
        <v>274</v>
      </c>
      <c r="Q54" s="52">
        <v>1230500</v>
      </c>
      <c r="R54" s="52">
        <v>102541.67</v>
      </c>
      <c r="S54" s="92">
        <v>0.81071280000000001</v>
      </c>
      <c r="T54" s="100">
        <f t="shared" si="34"/>
        <v>83131.844402375995</v>
      </c>
      <c r="U54" s="14">
        <f t="shared" si="35"/>
        <v>83131.844402375995</v>
      </c>
      <c r="V54" s="14">
        <f t="shared" si="35"/>
        <v>83131.844402375995</v>
      </c>
      <c r="W54" s="14">
        <f t="shared" si="35"/>
        <v>83131.844402375995</v>
      </c>
      <c r="X54" s="14">
        <f t="shared" si="35"/>
        <v>83131.844402375995</v>
      </c>
      <c r="Y54" s="14">
        <f t="shared" si="35"/>
        <v>83131.844402375995</v>
      </c>
      <c r="Z54" s="14">
        <f t="shared" si="35"/>
        <v>83131.844402375995</v>
      </c>
      <c r="AA54" s="14">
        <f t="shared" si="35"/>
        <v>83131.844402375995</v>
      </c>
      <c r="AB54" s="14">
        <f t="shared" si="35"/>
        <v>83131.844402375995</v>
      </c>
      <c r="AC54" s="74">
        <f t="shared" si="36"/>
        <v>997582.11962138384</v>
      </c>
    </row>
    <row r="55" spans="1:29" ht="15.75" outlineLevel="2" x14ac:dyDescent="0.25">
      <c r="A55" s="10">
        <v>12</v>
      </c>
      <c r="B55" s="12" t="s">
        <v>39</v>
      </c>
      <c r="C55" s="78"/>
      <c r="D55" s="78">
        <v>152</v>
      </c>
      <c r="E55" s="109">
        <v>42</v>
      </c>
      <c r="F55" s="56"/>
      <c r="G55" s="108">
        <v>1.006</v>
      </c>
      <c r="H55" s="13" t="s">
        <v>8</v>
      </c>
      <c r="I55" s="13" t="s">
        <v>274</v>
      </c>
      <c r="J55" s="52">
        <v>1230500</v>
      </c>
      <c r="K55" s="52">
        <v>102541.67</v>
      </c>
      <c r="L55" s="51">
        <v>0.81071280000000001</v>
      </c>
      <c r="M55" s="14">
        <f t="shared" si="33"/>
        <v>83131.839999999997</v>
      </c>
      <c r="N55" s="14">
        <f t="shared" si="37"/>
        <v>83131.839999999997</v>
      </c>
      <c r="O55" s="14">
        <f t="shared" si="38"/>
        <v>83131.839999999997</v>
      </c>
      <c r="P55" s="13" t="s">
        <v>274</v>
      </c>
      <c r="Q55" s="52">
        <v>1230500</v>
      </c>
      <c r="R55" s="52">
        <v>102541.67</v>
      </c>
      <c r="S55" s="92">
        <v>0.81071280000000001</v>
      </c>
      <c r="T55" s="100">
        <f t="shared" si="34"/>
        <v>83630.635468790249</v>
      </c>
      <c r="U55" s="14">
        <f t="shared" si="35"/>
        <v>83630.635468790249</v>
      </c>
      <c r="V55" s="14">
        <f t="shared" si="35"/>
        <v>83630.635468790249</v>
      </c>
      <c r="W55" s="14">
        <f t="shared" si="35"/>
        <v>83630.635468790249</v>
      </c>
      <c r="X55" s="14">
        <f t="shared" si="35"/>
        <v>83630.635468790249</v>
      </c>
      <c r="Y55" s="14">
        <f t="shared" si="35"/>
        <v>83630.635468790249</v>
      </c>
      <c r="Z55" s="14">
        <f t="shared" si="35"/>
        <v>83630.635468790249</v>
      </c>
      <c r="AA55" s="14">
        <f t="shared" si="35"/>
        <v>83630.635468790249</v>
      </c>
      <c r="AB55" s="14">
        <f t="shared" si="35"/>
        <v>83630.635468790249</v>
      </c>
      <c r="AC55" s="74">
        <f t="shared" si="36"/>
        <v>1002071.2392191126</v>
      </c>
    </row>
    <row r="56" spans="1:29" ht="15.75" outlineLevel="2" x14ac:dyDescent="0.25">
      <c r="A56" s="19">
        <v>13</v>
      </c>
      <c r="B56" s="12" t="s">
        <v>241</v>
      </c>
      <c r="C56" s="78"/>
      <c r="D56" s="78">
        <v>287</v>
      </c>
      <c r="E56" s="109">
        <v>63</v>
      </c>
      <c r="F56" s="53"/>
      <c r="G56" s="108">
        <v>1.0169999999999999</v>
      </c>
      <c r="H56" s="13" t="s">
        <v>8</v>
      </c>
      <c r="I56" s="13" t="s">
        <v>274</v>
      </c>
      <c r="J56" s="52">
        <v>1230500</v>
      </c>
      <c r="K56" s="52">
        <v>102541.67</v>
      </c>
      <c r="L56" s="51">
        <v>0.38530320000000001</v>
      </c>
      <c r="M56" s="14">
        <f t="shared" si="33"/>
        <v>39509.629999999997</v>
      </c>
      <c r="N56" s="14">
        <f t="shared" si="37"/>
        <v>39509.629999999997</v>
      </c>
      <c r="O56" s="14">
        <f t="shared" si="38"/>
        <v>39509.629999999997</v>
      </c>
      <c r="P56" s="13" t="s">
        <v>274</v>
      </c>
      <c r="Q56" s="52">
        <v>1230500</v>
      </c>
      <c r="R56" s="52">
        <v>102541.67</v>
      </c>
      <c r="S56" s="92">
        <v>0.38530320000000001</v>
      </c>
      <c r="T56" s="100">
        <f t="shared" si="34"/>
        <v>40181.297355277849</v>
      </c>
      <c r="U56" s="14">
        <f t="shared" si="35"/>
        <v>40181.297355277849</v>
      </c>
      <c r="V56" s="14">
        <f t="shared" si="35"/>
        <v>40181.297355277849</v>
      </c>
      <c r="W56" s="14">
        <f t="shared" si="35"/>
        <v>40181.297355277849</v>
      </c>
      <c r="X56" s="14">
        <f t="shared" si="35"/>
        <v>40181.297355277849</v>
      </c>
      <c r="Y56" s="14">
        <f t="shared" si="35"/>
        <v>40181.297355277849</v>
      </c>
      <c r="Z56" s="14">
        <f t="shared" si="35"/>
        <v>40181.297355277849</v>
      </c>
      <c r="AA56" s="14">
        <f t="shared" si="35"/>
        <v>40181.297355277849</v>
      </c>
      <c r="AB56" s="14">
        <f t="shared" si="35"/>
        <v>40181.297355277849</v>
      </c>
      <c r="AC56" s="74">
        <f t="shared" si="36"/>
        <v>480160.56619750074</v>
      </c>
    </row>
    <row r="57" spans="1:29" ht="15.75" outlineLevel="2" x14ac:dyDescent="0.25">
      <c r="A57" s="19">
        <v>14</v>
      </c>
      <c r="B57" s="12" t="s">
        <v>242</v>
      </c>
      <c r="C57" s="78"/>
      <c r="D57" s="78">
        <v>260</v>
      </c>
      <c r="E57" s="109">
        <v>84</v>
      </c>
      <c r="F57" s="53"/>
      <c r="G57" s="108">
        <v>1.0229999999999999</v>
      </c>
      <c r="H57" s="13" t="s">
        <v>8</v>
      </c>
      <c r="I57" s="13" t="s">
        <v>274</v>
      </c>
      <c r="J57" s="52">
        <v>1230500</v>
      </c>
      <c r="K57" s="52">
        <v>102541.67</v>
      </c>
      <c r="L57" s="51">
        <v>0.38530320000000001</v>
      </c>
      <c r="M57" s="14">
        <f t="shared" si="33"/>
        <v>39509.629999999997</v>
      </c>
      <c r="N57" s="14">
        <f t="shared" si="37"/>
        <v>39509.629999999997</v>
      </c>
      <c r="O57" s="14">
        <f t="shared" si="38"/>
        <v>39509.629999999997</v>
      </c>
      <c r="P57" s="13" t="s">
        <v>274</v>
      </c>
      <c r="Q57" s="52">
        <v>1230500</v>
      </c>
      <c r="R57" s="52">
        <v>102541.67</v>
      </c>
      <c r="S57" s="92">
        <v>0.38530320000000001</v>
      </c>
      <c r="T57" s="100">
        <f t="shared" si="34"/>
        <v>40418.355156783909</v>
      </c>
      <c r="U57" s="14">
        <f t="shared" si="35"/>
        <v>40418.355156783909</v>
      </c>
      <c r="V57" s="14">
        <f t="shared" si="35"/>
        <v>40418.355156783909</v>
      </c>
      <c r="W57" s="14">
        <f t="shared" si="35"/>
        <v>40418.355156783909</v>
      </c>
      <c r="X57" s="14">
        <f t="shared" si="35"/>
        <v>40418.355156783909</v>
      </c>
      <c r="Y57" s="14">
        <f t="shared" si="35"/>
        <v>40418.355156783909</v>
      </c>
      <c r="Z57" s="14">
        <f t="shared" si="35"/>
        <v>40418.355156783909</v>
      </c>
      <c r="AA57" s="14">
        <f t="shared" si="35"/>
        <v>40418.355156783909</v>
      </c>
      <c r="AB57" s="14">
        <f t="shared" si="35"/>
        <v>40418.355156783909</v>
      </c>
      <c r="AC57" s="74">
        <f t="shared" si="36"/>
        <v>482294.08641105506</v>
      </c>
    </row>
    <row r="58" spans="1:29" ht="15.75" outlineLevel="2" x14ac:dyDescent="0.25">
      <c r="A58" s="19">
        <v>15</v>
      </c>
      <c r="B58" s="12" t="s">
        <v>243</v>
      </c>
      <c r="C58" s="78"/>
      <c r="D58" s="78">
        <v>280</v>
      </c>
      <c r="E58" s="109">
        <v>69</v>
      </c>
      <c r="F58" s="53"/>
      <c r="G58" s="108">
        <v>1.0089999999999999</v>
      </c>
      <c r="H58" s="13" t="s">
        <v>8</v>
      </c>
      <c r="I58" s="13" t="s">
        <v>274</v>
      </c>
      <c r="J58" s="52">
        <v>1230500</v>
      </c>
      <c r="K58" s="52">
        <v>102541.67</v>
      </c>
      <c r="L58" s="51">
        <v>0.81071280000000001</v>
      </c>
      <c r="M58" s="14">
        <f t="shared" si="33"/>
        <v>83131.839999999997</v>
      </c>
      <c r="N58" s="14">
        <f t="shared" si="37"/>
        <v>83131.839999999997</v>
      </c>
      <c r="O58" s="14">
        <f t="shared" si="38"/>
        <v>83131.839999999997</v>
      </c>
      <c r="P58" s="13" t="s">
        <v>274</v>
      </c>
      <c r="Q58" s="52">
        <v>1230500</v>
      </c>
      <c r="R58" s="52">
        <v>102541.67</v>
      </c>
      <c r="S58" s="92">
        <v>0.81071280000000001</v>
      </c>
      <c r="T58" s="100">
        <f t="shared" si="34"/>
        <v>83880.031001997369</v>
      </c>
      <c r="U58" s="14">
        <f t="shared" si="35"/>
        <v>83880.031001997369</v>
      </c>
      <c r="V58" s="14">
        <f t="shared" si="35"/>
        <v>83880.031001997369</v>
      </c>
      <c r="W58" s="14">
        <f t="shared" si="35"/>
        <v>83880.031001997369</v>
      </c>
      <c r="X58" s="14">
        <f t="shared" si="35"/>
        <v>83880.031001997369</v>
      </c>
      <c r="Y58" s="14">
        <f t="shared" si="35"/>
        <v>83880.031001997369</v>
      </c>
      <c r="Z58" s="14">
        <f t="shared" si="35"/>
        <v>83880.031001997369</v>
      </c>
      <c r="AA58" s="14">
        <f t="shared" si="35"/>
        <v>83880.031001997369</v>
      </c>
      <c r="AB58" s="14">
        <f t="shared" si="35"/>
        <v>83880.031001997369</v>
      </c>
      <c r="AC58" s="74">
        <f t="shared" si="36"/>
        <v>1004315.7990179765</v>
      </c>
    </row>
    <row r="59" spans="1:29" ht="18.75" outlineLevel="1" x14ac:dyDescent="0.25">
      <c r="A59" s="18"/>
      <c r="B59" s="8" t="s">
        <v>21</v>
      </c>
      <c r="C59" s="9">
        <v>2</v>
      </c>
      <c r="D59" s="68">
        <f t="shared" ref="D59:E59" si="39">D60+D61</f>
        <v>2700</v>
      </c>
      <c r="E59" s="111">
        <f t="shared" si="39"/>
        <v>544</v>
      </c>
      <c r="F59" s="68"/>
      <c r="G59" s="112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93"/>
      <c r="T59" s="100"/>
      <c r="U59" s="14"/>
      <c r="V59" s="57"/>
      <c r="W59" s="57"/>
      <c r="X59" s="57"/>
      <c r="Y59" s="57"/>
      <c r="Z59" s="57"/>
      <c r="AA59" s="57"/>
      <c r="AB59" s="57"/>
      <c r="AC59" s="73">
        <f t="shared" ref="AC59" si="40">AC60+AC61</f>
        <v>2647877.718319538</v>
      </c>
    </row>
    <row r="60" spans="1:29" ht="15.75" outlineLevel="2" x14ac:dyDescent="0.25">
      <c r="A60" s="19">
        <v>16</v>
      </c>
      <c r="B60" s="20" t="s">
        <v>41</v>
      </c>
      <c r="C60" s="78"/>
      <c r="D60" s="78">
        <v>1256</v>
      </c>
      <c r="E60" s="109">
        <v>269</v>
      </c>
      <c r="F60" s="41"/>
      <c r="G60" s="113">
        <v>1.0269999999999999</v>
      </c>
      <c r="H60" s="13" t="s">
        <v>8</v>
      </c>
      <c r="I60" s="13" t="s">
        <v>287</v>
      </c>
      <c r="J60" s="66">
        <v>2460900</v>
      </c>
      <c r="K60" s="66">
        <v>205075</v>
      </c>
      <c r="L60" s="51">
        <v>0.52711790000000003</v>
      </c>
      <c r="M60" s="14">
        <f>ROUND(K60*L60,2)</f>
        <v>108098.7</v>
      </c>
      <c r="N60" s="14">
        <f t="shared" si="37"/>
        <v>108098.7</v>
      </c>
      <c r="O60" s="14">
        <f t="shared" si="38"/>
        <v>108098.7</v>
      </c>
      <c r="P60" s="13" t="s">
        <v>287</v>
      </c>
      <c r="Q60" s="66">
        <v>2460900</v>
      </c>
      <c r="R60" s="66">
        <v>205075</v>
      </c>
      <c r="S60" s="92">
        <v>0.52711790000000003</v>
      </c>
      <c r="T60" s="100">
        <f>$R$60*S60*G60</f>
        <v>111017.3683327475</v>
      </c>
      <c r="U60" s="14">
        <f t="shared" ref="U60:AB61" si="41">T60</f>
        <v>111017.3683327475</v>
      </c>
      <c r="V60" s="14">
        <f t="shared" si="41"/>
        <v>111017.3683327475</v>
      </c>
      <c r="W60" s="14">
        <f t="shared" si="41"/>
        <v>111017.3683327475</v>
      </c>
      <c r="X60" s="14">
        <f t="shared" si="41"/>
        <v>111017.3683327475</v>
      </c>
      <c r="Y60" s="14">
        <f t="shared" si="41"/>
        <v>111017.3683327475</v>
      </c>
      <c r="Z60" s="14">
        <f t="shared" si="41"/>
        <v>111017.3683327475</v>
      </c>
      <c r="AA60" s="14">
        <f t="shared" si="41"/>
        <v>111017.3683327475</v>
      </c>
      <c r="AB60" s="14">
        <f t="shared" si="41"/>
        <v>111017.3683327475</v>
      </c>
      <c r="AC60" s="74">
        <f>M60+N60+O60+T60+U60+V60+W60+X60+Y60+Z60+AA60+AB60</f>
        <v>1323452.4149947276</v>
      </c>
    </row>
    <row r="61" spans="1:29" ht="15.75" outlineLevel="2" x14ac:dyDescent="0.25">
      <c r="A61" s="10">
        <v>17</v>
      </c>
      <c r="B61" s="20" t="s">
        <v>42</v>
      </c>
      <c r="C61" s="78"/>
      <c r="D61" s="78">
        <v>1444</v>
      </c>
      <c r="E61" s="109">
        <v>275</v>
      </c>
      <c r="F61" s="41"/>
      <c r="G61" s="113">
        <v>1.028</v>
      </c>
      <c r="H61" s="13" t="s">
        <v>8</v>
      </c>
      <c r="I61" s="13" t="s">
        <v>287</v>
      </c>
      <c r="J61" s="66">
        <v>2460900</v>
      </c>
      <c r="K61" s="66">
        <v>205075</v>
      </c>
      <c r="L61" s="51">
        <v>0.52711790000000003</v>
      </c>
      <c r="M61" s="14">
        <f>ROUND(K61*L61,2)</f>
        <v>108098.7</v>
      </c>
      <c r="N61" s="14">
        <f t="shared" si="37"/>
        <v>108098.7</v>
      </c>
      <c r="O61" s="14">
        <f t="shared" si="38"/>
        <v>108098.7</v>
      </c>
      <c r="P61" s="13" t="s">
        <v>287</v>
      </c>
      <c r="Q61" s="66">
        <v>2460900</v>
      </c>
      <c r="R61" s="66">
        <v>205075</v>
      </c>
      <c r="S61" s="92">
        <v>0.52711790000000003</v>
      </c>
      <c r="T61" s="100">
        <f>$R$60*S61*G61</f>
        <v>111125.46703609002</v>
      </c>
      <c r="U61" s="14">
        <f t="shared" si="41"/>
        <v>111125.46703609002</v>
      </c>
      <c r="V61" s="14">
        <f t="shared" si="41"/>
        <v>111125.46703609002</v>
      </c>
      <c r="W61" s="14">
        <f t="shared" si="41"/>
        <v>111125.46703609002</v>
      </c>
      <c r="X61" s="14">
        <f t="shared" si="41"/>
        <v>111125.46703609002</v>
      </c>
      <c r="Y61" s="14">
        <f t="shared" si="41"/>
        <v>111125.46703609002</v>
      </c>
      <c r="Z61" s="14">
        <f t="shared" si="41"/>
        <v>111125.46703609002</v>
      </c>
      <c r="AA61" s="14">
        <f t="shared" si="41"/>
        <v>111125.46703609002</v>
      </c>
      <c r="AB61" s="14">
        <f t="shared" si="41"/>
        <v>111125.46703609002</v>
      </c>
      <c r="AC61" s="74">
        <f>M61+N61+O61+T61+U61+V61+W61+X61+Y61+Z61+AA61+AB61</f>
        <v>1324425.3033248102</v>
      </c>
    </row>
    <row r="62" spans="1:29" ht="15.75" x14ac:dyDescent="0.25">
      <c r="A62" s="15">
        <v>3</v>
      </c>
      <c r="B62" s="24" t="s">
        <v>239</v>
      </c>
      <c r="C62" s="9">
        <v>32</v>
      </c>
      <c r="D62" s="68">
        <f>D63+D86+D95</f>
        <v>25731</v>
      </c>
      <c r="E62" s="111">
        <f>E63+E86+E95</f>
        <v>4812</v>
      </c>
      <c r="F62" s="83">
        <f>F63+F86+F95</f>
        <v>2.5</v>
      </c>
      <c r="G62" s="112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93"/>
      <c r="T62" s="100"/>
      <c r="U62" s="6"/>
      <c r="V62" s="6"/>
      <c r="W62" s="6"/>
      <c r="X62" s="6"/>
      <c r="Y62" s="6"/>
      <c r="Z62" s="6"/>
      <c r="AA62" s="6"/>
      <c r="AB62" s="6"/>
      <c r="AC62" s="74">
        <f>SUM(AC64:AC85,AC87:AC94,AC96,AC97)</f>
        <v>28415902.194615021</v>
      </c>
    </row>
    <row r="63" spans="1:29" ht="18.75" outlineLevel="1" x14ac:dyDescent="0.25">
      <c r="A63" s="10"/>
      <c r="B63" s="8" t="s">
        <v>6</v>
      </c>
      <c r="C63" s="9">
        <v>22</v>
      </c>
      <c r="D63" s="68">
        <f t="shared" ref="D63:F63" si="42">SUM(D64:D85)</f>
        <v>12614</v>
      </c>
      <c r="E63" s="111">
        <f t="shared" si="42"/>
        <v>2275</v>
      </c>
      <c r="F63" s="83">
        <f t="shared" si="42"/>
        <v>1.5</v>
      </c>
      <c r="G63" s="112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93"/>
      <c r="T63" s="100"/>
      <c r="U63" s="58"/>
      <c r="V63" s="58"/>
      <c r="W63" s="58"/>
      <c r="X63" s="58"/>
      <c r="Y63" s="58"/>
      <c r="Z63" s="58"/>
      <c r="AA63" s="58"/>
      <c r="AB63" s="58"/>
      <c r="AC63" s="73">
        <f t="shared" ref="AC63" si="43">SUM(AC64:AC85)</f>
        <v>13866664.596003573</v>
      </c>
    </row>
    <row r="64" spans="1:29" ht="15.75" outlineLevel="1" x14ac:dyDescent="0.25">
      <c r="A64" s="10">
        <v>1</v>
      </c>
      <c r="B64" s="12" t="s">
        <v>210</v>
      </c>
      <c r="C64" s="9"/>
      <c r="D64" s="78">
        <v>321</v>
      </c>
      <c r="E64" s="109">
        <v>68</v>
      </c>
      <c r="F64" s="84"/>
      <c r="G64" s="108">
        <v>1</v>
      </c>
      <c r="H64" s="6" t="s">
        <v>8</v>
      </c>
      <c r="I64" s="13" t="s">
        <v>274</v>
      </c>
      <c r="J64" s="52">
        <v>1230500</v>
      </c>
      <c r="K64" s="52">
        <v>102541.67</v>
      </c>
      <c r="L64" s="51">
        <v>0.38530320000000001</v>
      </c>
      <c r="M64" s="14">
        <f t="shared" ref="M64:M80" si="44">ROUND(K64*L64,2)</f>
        <v>39509.629999999997</v>
      </c>
      <c r="N64" s="14">
        <f>M64</f>
        <v>39509.629999999997</v>
      </c>
      <c r="O64" s="14">
        <f>M64</f>
        <v>39509.629999999997</v>
      </c>
      <c r="P64" s="13" t="s">
        <v>274</v>
      </c>
      <c r="Q64" s="52">
        <v>1230500</v>
      </c>
      <c r="R64" s="52">
        <v>102541.67</v>
      </c>
      <c r="S64" s="94">
        <v>0.24349999999999999</v>
      </c>
      <c r="T64" s="100">
        <f t="shared" ref="T64:T85" si="45">$R$64*S64*G64</f>
        <v>24968.896645000001</v>
      </c>
      <c r="U64" s="14">
        <f>T64</f>
        <v>24968.896645000001</v>
      </c>
      <c r="V64" s="14">
        <f t="shared" ref="V64:AB64" si="46">U64</f>
        <v>24968.896645000001</v>
      </c>
      <c r="W64" s="14">
        <f t="shared" si="46"/>
        <v>24968.896645000001</v>
      </c>
      <c r="X64" s="14">
        <f t="shared" si="46"/>
        <v>24968.896645000001</v>
      </c>
      <c r="Y64" s="14">
        <f t="shared" si="46"/>
        <v>24968.896645000001</v>
      </c>
      <c r="Z64" s="14">
        <f t="shared" si="46"/>
        <v>24968.896645000001</v>
      </c>
      <c r="AA64" s="14">
        <f t="shared" si="46"/>
        <v>24968.896645000001</v>
      </c>
      <c r="AB64" s="14">
        <f t="shared" si="46"/>
        <v>24968.896645000001</v>
      </c>
      <c r="AC64" s="74">
        <f t="shared" ref="AC64:AC85" si="47">M64+N64+O64+T64+U64+V64+W64+X64+Y64+Z64+AA64+AB64</f>
        <v>343248.95980499987</v>
      </c>
    </row>
    <row r="65" spans="1:29" ht="15.75" outlineLevel="2" x14ac:dyDescent="0.25">
      <c r="A65" s="10">
        <v>2</v>
      </c>
      <c r="B65" s="12" t="s">
        <v>211</v>
      </c>
      <c r="C65" s="78"/>
      <c r="D65" s="78">
        <v>691</v>
      </c>
      <c r="E65" s="109">
        <v>153</v>
      </c>
      <c r="F65" s="84"/>
      <c r="G65" s="108">
        <v>1.0309999999999999</v>
      </c>
      <c r="H65" s="13" t="s">
        <v>8</v>
      </c>
      <c r="I65" s="13" t="s">
        <v>274</v>
      </c>
      <c r="J65" s="52">
        <v>1230500</v>
      </c>
      <c r="K65" s="52">
        <v>102541.67</v>
      </c>
      <c r="L65" s="51">
        <v>0.52710639999999997</v>
      </c>
      <c r="M65" s="14">
        <f t="shared" si="44"/>
        <v>54050.37</v>
      </c>
      <c r="N65" s="14">
        <f t="shared" ref="N65:N128" si="48">M65</f>
        <v>54050.37</v>
      </c>
      <c r="O65" s="14">
        <f t="shared" ref="O65:O128" si="49">M65</f>
        <v>54050.37</v>
      </c>
      <c r="P65" s="13" t="s">
        <v>274</v>
      </c>
      <c r="Q65" s="52">
        <v>1230500</v>
      </c>
      <c r="R65" s="52">
        <v>102541.67</v>
      </c>
      <c r="S65" s="92">
        <v>0.52710639999999997</v>
      </c>
      <c r="T65" s="100">
        <f t="shared" si="45"/>
        <v>55725.932009922319</v>
      </c>
      <c r="U65" s="14">
        <f t="shared" ref="U65:AB80" si="50">T65</f>
        <v>55725.932009922319</v>
      </c>
      <c r="V65" s="14">
        <f t="shared" si="50"/>
        <v>55725.932009922319</v>
      </c>
      <c r="W65" s="14">
        <f t="shared" si="50"/>
        <v>55725.932009922319</v>
      </c>
      <c r="X65" s="14">
        <f t="shared" si="50"/>
        <v>55725.932009922319</v>
      </c>
      <c r="Y65" s="14">
        <f t="shared" si="50"/>
        <v>55725.932009922319</v>
      </c>
      <c r="Z65" s="14">
        <f t="shared" si="50"/>
        <v>55725.932009922319</v>
      </c>
      <c r="AA65" s="14">
        <f t="shared" si="50"/>
        <v>55725.932009922319</v>
      </c>
      <c r="AB65" s="14">
        <f t="shared" si="50"/>
        <v>55725.932009922319</v>
      </c>
      <c r="AC65" s="74">
        <f t="shared" si="47"/>
        <v>663684.49808930105</v>
      </c>
    </row>
    <row r="66" spans="1:29" ht="15.75" outlineLevel="2" x14ac:dyDescent="0.25">
      <c r="A66" s="10">
        <v>3</v>
      </c>
      <c r="B66" s="12" t="s">
        <v>215</v>
      </c>
      <c r="C66" s="78"/>
      <c r="D66" s="78">
        <v>577</v>
      </c>
      <c r="E66" s="109">
        <v>88</v>
      </c>
      <c r="F66" s="84"/>
      <c r="G66" s="108">
        <v>1</v>
      </c>
      <c r="H66" s="13" t="s">
        <v>8</v>
      </c>
      <c r="I66" s="13" t="s">
        <v>274</v>
      </c>
      <c r="J66" s="52">
        <v>1230500</v>
      </c>
      <c r="K66" s="52">
        <v>102541.67</v>
      </c>
      <c r="L66" s="51">
        <v>0.24349999999999999</v>
      </c>
      <c r="M66" s="14">
        <f t="shared" si="44"/>
        <v>24968.9</v>
      </c>
      <c r="N66" s="14">
        <f t="shared" si="48"/>
        <v>24968.9</v>
      </c>
      <c r="O66" s="14">
        <f t="shared" si="49"/>
        <v>24968.9</v>
      </c>
      <c r="P66" s="13" t="s">
        <v>274</v>
      </c>
      <c r="Q66" s="52">
        <v>1230500</v>
      </c>
      <c r="R66" s="52">
        <v>102541.67</v>
      </c>
      <c r="S66" s="92">
        <v>0.24349999999999999</v>
      </c>
      <c r="T66" s="100">
        <f t="shared" si="45"/>
        <v>24968.896645000001</v>
      </c>
      <c r="U66" s="14">
        <f t="shared" si="50"/>
        <v>24968.896645000001</v>
      </c>
      <c r="V66" s="14">
        <f>M66</f>
        <v>24968.9</v>
      </c>
      <c r="W66" s="14">
        <f>M66</f>
        <v>24968.9</v>
      </c>
      <c r="X66" s="14">
        <f>M66</f>
        <v>24968.9</v>
      </c>
      <c r="Y66" s="14">
        <f>M66</f>
        <v>24968.9</v>
      </c>
      <c r="Z66" s="14">
        <f>M66</f>
        <v>24968.9</v>
      </c>
      <c r="AA66" s="14">
        <f>M66</f>
        <v>24968.9</v>
      </c>
      <c r="AB66" s="14">
        <f>M66</f>
        <v>24968.9</v>
      </c>
      <c r="AC66" s="74">
        <f t="shared" si="47"/>
        <v>299626.79329</v>
      </c>
    </row>
    <row r="67" spans="1:29" ht="15.75" outlineLevel="2" x14ac:dyDescent="0.25">
      <c r="A67" s="10">
        <v>4</v>
      </c>
      <c r="B67" s="12" t="s">
        <v>44</v>
      </c>
      <c r="C67" s="78"/>
      <c r="D67" s="78">
        <v>470</v>
      </c>
      <c r="E67" s="109">
        <v>53</v>
      </c>
      <c r="F67" s="84"/>
      <c r="G67" s="108">
        <v>1.0069999999999999</v>
      </c>
      <c r="H67" s="13" t="s">
        <v>8</v>
      </c>
      <c r="I67" s="13" t="s">
        <v>274</v>
      </c>
      <c r="J67" s="52">
        <v>1230500</v>
      </c>
      <c r="K67" s="52">
        <v>102541.67</v>
      </c>
      <c r="L67" s="51">
        <v>0.81071280000000001</v>
      </c>
      <c r="M67" s="14">
        <f t="shared" si="44"/>
        <v>83131.839999999997</v>
      </c>
      <c r="N67" s="14">
        <f t="shared" si="48"/>
        <v>83131.839999999997</v>
      </c>
      <c r="O67" s="14">
        <f t="shared" si="49"/>
        <v>83131.839999999997</v>
      </c>
      <c r="P67" s="13" t="s">
        <v>274</v>
      </c>
      <c r="Q67" s="52">
        <v>1230500</v>
      </c>
      <c r="R67" s="52">
        <v>102541.67</v>
      </c>
      <c r="S67" s="92">
        <v>0.81071280000000001</v>
      </c>
      <c r="T67" s="100">
        <f t="shared" si="45"/>
        <v>83713.767313192613</v>
      </c>
      <c r="U67" s="14">
        <f t="shared" si="50"/>
        <v>83713.767313192613</v>
      </c>
      <c r="V67" s="14">
        <f t="shared" si="50"/>
        <v>83713.767313192613</v>
      </c>
      <c r="W67" s="14">
        <f t="shared" si="50"/>
        <v>83713.767313192613</v>
      </c>
      <c r="X67" s="14">
        <f t="shared" si="50"/>
        <v>83713.767313192613</v>
      </c>
      <c r="Y67" s="14">
        <f t="shared" si="50"/>
        <v>83713.767313192613</v>
      </c>
      <c r="Z67" s="14">
        <f t="shared" si="50"/>
        <v>83713.767313192613</v>
      </c>
      <c r="AA67" s="14">
        <f t="shared" si="50"/>
        <v>83713.767313192613</v>
      </c>
      <c r="AB67" s="14">
        <f t="shared" si="50"/>
        <v>83713.767313192613</v>
      </c>
      <c r="AC67" s="74">
        <f t="shared" si="47"/>
        <v>1002819.4258187334</v>
      </c>
    </row>
    <row r="68" spans="1:29" ht="15.75" outlineLevel="2" x14ac:dyDescent="0.25">
      <c r="A68" s="10">
        <v>5</v>
      </c>
      <c r="B68" s="12" t="s">
        <v>45</v>
      </c>
      <c r="C68" s="78"/>
      <c r="D68" s="78">
        <v>860</v>
      </c>
      <c r="E68" s="109">
        <v>138</v>
      </c>
      <c r="F68" s="84"/>
      <c r="G68" s="108">
        <v>1.018</v>
      </c>
      <c r="H68" s="13" t="s">
        <v>8</v>
      </c>
      <c r="I68" s="13" t="s">
        <v>274</v>
      </c>
      <c r="J68" s="52">
        <v>1230500</v>
      </c>
      <c r="K68" s="52">
        <v>102541.67</v>
      </c>
      <c r="L68" s="51">
        <v>0.81071280000000001</v>
      </c>
      <c r="M68" s="14">
        <f t="shared" si="44"/>
        <v>83131.839999999997</v>
      </c>
      <c r="N68" s="14">
        <f t="shared" si="48"/>
        <v>83131.839999999997</v>
      </c>
      <c r="O68" s="14">
        <f t="shared" si="49"/>
        <v>83131.839999999997</v>
      </c>
      <c r="P68" s="13" t="s">
        <v>274</v>
      </c>
      <c r="Q68" s="52">
        <v>1230500</v>
      </c>
      <c r="R68" s="52">
        <v>102541.67</v>
      </c>
      <c r="S68" s="92">
        <v>0.81071280000000001</v>
      </c>
      <c r="T68" s="100">
        <f t="shared" si="45"/>
        <v>84628.217601618759</v>
      </c>
      <c r="U68" s="14">
        <f t="shared" si="50"/>
        <v>84628.217601618759</v>
      </c>
      <c r="V68" s="14">
        <f t="shared" si="50"/>
        <v>84628.217601618759</v>
      </c>
      <c r="W68" s="14">
        <f t="shared" si="50"/>
        <v>84628.217601618759</v>
      </c>
      <c r="X68" s="14">
        <f t="shared" si="50"/>
        <v>84628.217601618759</v>
      </c>
      <c r="Y68" s="14">
        <f t="shared" si="50"/>
        <v>84628.217601618759</v>
      </c>
      <c r="Z68" s="14">
        <f t="shared" si="50"/>
        <v>84628.217601618759</v>
      </c>
      <c r="AA68" s="14">
        <f t="shared" si="50"/>
        <v>84628.217601618759</v>
      </c>
      <c r="AB68" s="14">
        <f t="shared" si="50"/>
        <v>84628.217601618759</v>
      </c>
      <c r="AC68" s="74">
        <f t="shared" si="47"/>
        <v>1011049.4784145686</v>
      </c>
    </row>
    <row r="69" spans="1:29" ht="15.75" outlineLevel="2" x14ac:dyDescent="0.25">
      <c r="A69" s="10">
        <v>6</v>
      </c>
      <c r="B69" s="12" t="s">
        <v>46</v>
      </c>
      <c r="C69" s="78"/>
      <c r="D69" s="78">
        <v>823</v>
      </c>
      <c r="E69" s="109">
        <v>142</v>
      </c>
      <c r="F69" s="84"/>
      <c r="G69" s="108">
        <v>1.0189999999999999</v>
      </c>
      <c r="H69" s="13" t="s">
        <v>8</v>
      </c>
      <c r="I69" s="13" t="s">
        <v>274</v>
      </c>
      <c r="J69" s="52">
        <v>1230500</v>
      </c>
      <c r="K69" s="52">
        <v>102541.67</v>
      </c>
      <c r="L69" s="51">
        <v>0.81071280000000001</v>
      </c>
      <c r="M69" s="14">
        <f t="shared" si="44"/>
        <v>83131.839999999997</v>
      </c>
      <c r="N69" s="14">
        <f t="shared" si="48"/>
        <v>83131.839999999997</v>
      </c>
      <c r="O69" s="14">
        <f t="shared" si="49"/>
        <v>83131.839999999997</v>
      </c>
      <c r="P69" s="13" t="s">
        <v>274</v>
      </c>
      <c r="Q69" s="52">
        <v>1230500</v>
      </c>
      <c r="R69" s="52">
        <v>102541.67</v>
      </c>
      <c r="S69" s="92">
        <v>0.81071280000000001</v>
      </c>
      <c r="T69" s="100">
        <f t="shared" si="45"/>
        <v>84711.349446021137</v>
      </c>
      <c r="U69" s="14">
        <f t="shared" si="50"/>
        <v>84711.349446021137</v>
      </c>
      <c r="V69" s="14">
        <f t="shared" si="50"/>
        <v>84711.349446021137</v>
      </c>
      <c r="W69" s="14">
        <f t="shared" si="50"/>
        <v>84711.349446021137</v>
      </c>
      <c r="X69" s="14">
        <f t="shared" si="50"/>
        <v>84711.349446021137</v>
      </c>
      <c r="Y69" s="14">
        <f t="shared" si="50"/>
        <v>84711.349446021137</v>
      </c>
      <c r="Z69" s="14">
        <f t="shared" si="50"/>
        <v>84711.349446021137</v>
      </c>
      <c r="AA69" s="14">
        <f t="shared" si="50"/>
        <v>84711.349446021137</v>
      </c>
      <c r="AB69" s="14">
        <f t="shared" si="50"/>
        <v>84711.349446021137</v>
      </c>
      <c r="AC69" s="74">
        <f t="shared" si="47"/>
        <v>1011797.6650141903</v>
      </c>
    </row>
    <row r="70" spans="1:29" ht="15.75" outlineLevel="2" x14ac:dyDescent="0.25">
      <c r="A70" s="10">
        <v>7</v>
      </c>
      <c r="B70" s="12" t="s">
        <v>212</v>
      </c>
      <c r="C70" s="78"/>
      <c r="D70" s="78">
        <v>401</v>
      </c>
      <c r="E70" s="109">
        <v>71</v>
      </c>
      <c r="F70" s="84"/>
      <c r="G70" s="108">
        <v>1</v>
      </c>
      <c r="H70" s="13" t="s">
        <v>8</v>
      </c>
      <c r="I70" s="13" t="s">
        <v>274</v>
      </c>
      <c r="J70" s="52">
        <v>1230500</v>
      </c>
      <c r="K70" s="52">
        <v>102541.67</v>
      </c>
      <c r="L70" s="51">
        <v>0.24349999999999999</v>
      </c>
      <c r="M70" s="14">
        <f t="shared" si="44"/>
        <v>24968.9</v>
      </c>
      <c r="N70" s="14">
        <f t="shared" si="48"/>
        <v>24968.9</v>
      </c>
      <c r="O70" s="14">
        <f t="shared" si="49"/>
        <v>24968.9</v>
      </c>
      <c r="P70" s="13" t="s">
        <v>274</v>
      </c>
      <c r="Q70" s="52">
        <v>1230500</v>
      </c>
      <c r="R70" s="52">
        <v>102541.67</v>
      </c>
      <c r="S70" s="92">
        <v>0.24349999999999999</v>
      </c>
      <c r="T70" s="100">
        <f t="shared" si="45"/>
        <v>24968.896645000001</v>
      </c>
      <c r="U70" s="14">
        <f t="shared" si="50"/>
        <v>24968.896645000001</v>
      </c>
      <c r="V70" s="14">
        <f>M70</f>
        <v>24968.9</v>
      </c>
      <c r="W70" s="14">
        <f>M70</f>
        <v>24968.9</v>
      </c>
      <c r="X70" s="14">
        <f>M70</f>
        <v>24968.9</v>
      </c>
      <c r="Y70" s="14">
        <f>M70</f>
        <v>24968.9</v>
      </c>
      <c r="Z70" s="14">
        <f>M70</f>
        <v>24968.9</v>
      </c>
      <c r="AA70" s="14">
        <f>M70</f>
        <v>24968.9</v>
      </c>
      <c r="AB70" s="14">
        <f>M70</f>
        <v>24968.9</v>
      </c>
      <c r="AC70" s="74">
        <f t="shared" si="47"/>
        <v>299626.79329</v>
      </c>
    </row>
    <row r="71" spans="1:29" ht="15.75" outlineLevel="2" x14ac:dyDescent="0.25">
      <c r="A71" s="10">
        <v>8</v>
      </c>
      <c r="B71" s="12" t="s">
        <v>92</v>
      </c>
      <c r="C71" s="78"/>
      <c r="D71" s="78">
        <v>752</v>
      </c>
      <c r="E71" s="109">
        <v>123</v>
      </c>
      <c r="F71" s="84"/>
      <c r="G71" s="108">
        <v>1</v>
      </c>
      <c r="H71" s="13" t="s">
        <v>8</v>
      </c>
      <c r="I71" s="13" t="s">
        <v>274</v>
      </c>
      <c r="J71" s="52">
        <v>1230500</v>
      </c>
      <c r="K71" s="52">
        <v>102541.67</v>
      </c>
      <c r="L71" s="51">
        <v>0.24349999999999999</v>
      </c>
      <c r="M71" s="14">
        <f t="shared" si="44"/>
        <v>24968.9</v>
      </c>
      <c r="N71" s="14">
        <f t="shared" si="48"/>
        <v>24968.9</v>
      </c>
      <c r="O71" s="14">
        <f t="shared" si="49"/>
        <v>24968.9</v>
      </c>
      <c r="P71" s="13" t="s">
        <v>274</v>
      </c>
      <c r="Q71" s="52">
        <v>1230500</v>
      </c>
      <c r="R71" s="52">
        <v>102541.67</v>
      </c>
      <c r="S71" s="92">
        <v>0.24349999999999999</v>
      </c>
      <c r="T71" s="100">
        <f t="shared" si="45"/>
        <v>24968.896645000001</v>
      </c>
      <c r="U71" s="14">
        <f t="shared" si="50"/>
        <v>24968.896645000001</v>
      </c>
      <c r="V71" s="14">
        <f>M71</f>
        <v>24968.9</v>
      </c>
      <c r="W71" s="14">
        <f>M71</f>
        <v>24968.9</v>
      </c>
      <c r="X71" s="14">
        <f>M71</f>
        <v>24968.9</v>
      </c>
      <c r="Y71" s="14">
        <f>M71</f>
        <v>24968.9</v>
      </c>
      <c r="Z71" s="14">
        <f>M71</f>
        <v>24968.9</v>
      </c>
      <c r="AA71" s="14">
        <f>M71</f>
        <v>24968.9</v>
      </c>
      <c r="AB71" s="14">
        <f>M71</f>
        <v>24968.9</v>
      </c>
      <c r="AC71" s="74">
        <f t="shared" si="47"/>
        <v>299626.79329</v>
      </c>
    </row>
    <row r="72" spans="1:29" ht="15.75" outlineLevel="2" x14ac:dyDescent="0.25">
      <c r="A72" s="19">
        <v>9</v>
      </c>
      <c r="B72" s="12" t="s">
        <v>253</v>
      </c>
      <c r="C72" s="78"/>
      <c r="D72" s="78">
        <v>544</v>
      </c>
      <c r="E72" s="109">
        <v>67</v>
      </c>
      <c r="F72" s="85"/>
      <c r="G72" s="108">
        <v>1</v>
      </c>
      <c r="H72" s="13" t="s">
        <v>8</v>
      </c>
      <c r="I72" s="13" t="s">
        <v>274</v>
      </c>
      <c r="J72" s="52">
        <v>1230500</v>
      </c>
      <c r="K72" s="52">
        <v>102541.67</v>
      </c>
      <c r="L72" s="51">
        <v>0.38530320000000001</v>
      </c>
      <c r="M72" s="14">
        <f t="shared" si="44"/>
        <v>39509.629999999997</v>
      </c>
      <c r="N72" s="14">
        <f t="shared" si="48"/>
        <v>39509.629999999997</v>
      </c>
      <c r="O72" s="14">
        <f t="shared" si="49"/>
        <v>39509.629999999997</v>
      </c>
      <c r="P72" s="13" t="s">
        <v>274</v>
      </c>
      <c r="Q72" s="52">
        <v>1230500</v>
      </c>
      <c r="R72" s="52">
        <v>102541.67</v>
      </c>
      <c r="S72" s="94">
        <v>0.24349999999999999</v>
      </c>
      <c r="T72" s="100">
        <f t="shared" si="45"/>
        <v>24968.896645000001</v>
      </c>
      <c r="U72" s="14">
        <f t="shared" si="50"/>
        <v>24968.896645000001</v>
      </c>
      <c r="V72" s="14">
        <f t="shared" si="50"/>
        <v>24968.896645000001</v>
      </c>
      <c r="W72" s="14">
        <f t="shared" si="50"/>
        <v>24968.896645000001</v>
      </c>
      <c r="X72" s="14">
        <f t="shared" si="50"/>
        <v>24968.896645000001</v>
      </c>
      <c r="Y72" s="14">
        <f t="shared" si="50"/>
        <v>24968.896645000001</v>
      </c>
      <c r="Z72" s="14">
        <f t="shared" si="50"/>
        <v>24968.896645000001</v>
      </c>
      <c r="AA72" s="14">
        <f t="shared" si="50"/>
        <v>24968.896645000001</v>
      </c>
      <c r="AB72" s="14">
        <f t="shared" si="50"/>
        <v>24968.896645000001</v>
      </c>
      <c r="AC72" s="74">
        <f t="shared" si="47"/>
        <v>343248.95980499987</v>
      </c>
    </row>
    <row r="73" spans="1:29" ht="15.75" outlineLevel="2" x14ac:dyDescent="0.25">
      <c r="A73" s="19">
        <v>10</v>
      </c>
      <c r="B73" s="12" t="s">
        <v>254</v>
      </c>
      <c r="C73" s="78"/>
      <c r="D73" s="78">
        <v>334</v>
      </c>
      <c r="E73" s="109">
        <v>81</v>
      </c>
      <c r="F73" s="85"/>
      <c r="G73" s="108">
        <v>1.022</v>
      </c>
      <c r="H73" s="13" t="s">
        <v>8</v>
      </c>
      <c r="I73" s="13" t="s">
        <v>274</v>
      </c>
      <c r="J73" s="52">
        <v>1230500</v>
      </c>
      <c r="K73" s="52">
        <v>102541.67</v>
      </c>
      <c r="L73" s="51">
        <v>0.38530320000000001</v>
      </c>
      <c r="M73" s="14">
        <f t="shared" si="44"/>
        <v>39509.629999999997</v>
      </c>
      <c r="N73" s="14">
        <f t="shared" si="48"/>
        <v>39509.629999999997</v>
      </c>
      <c r="O73" s="14">
        <f t="shared" si="49"/>
        <v>39509.629999999997</v>
      </c>
      <c r="P73" s="13" t="s">
        <v>274</v>
      </c>
      <c r="Q73" s="52">
        <v>1230500</v>
      </c>
      <c r="R73" s="52">
        <v>102541.67</v>
      </c>
      <c r="S73" s="92">
        <v>0.38530320000000001</v>
      </c>
      <c r="T73" s="100">
        <f t="shared" si="45"/>
        <v>40378.845523199569</v>
      </c>
      <c r="U73" s="14">
        <f t="shared" si="50"/>
        <v>40378.845523199569</v>
      </c>
      <c r="V73" s="14">
        <f t="shared" si="50"/>
        <v>40378.845523199569</v>
      </c>
      <c r="W73" s="14">
        <f t="shared" si="50"/>
        <v>40378.845523199569</v>
      </c>
      <c r="X73" s="14">
        <f t="shared" si="50"/>
        <v>40378.845523199569</v>
      </c>
      <c r="Y73" s="14">
        <f t="shared" si="50"/>
        <v>40378.845523199569</v>
      </c>
      <c r="Z73" s="14">
        <f t="shared" si="50"/>
        <v>40378.845523199569</v>
      </c>
      <c r="AA73" s="14">
        <f t="shared" si="50"/>
        <v>40378.845523199569</v>
      </c>
      <c r="AB73" s="14">
        <f t="shared" si="50"/>
        <v>40378.845523199569</v>
      </c>
      <c r="AC73" s="74">
        <f t="shared" si="47"/>
        <v>481938.49970879621</v>
      </c>
    </row>
    <row r="74" spans="1:29" ht="15.75" outlineLevel="2" x14ac:dyDescent="0.25">
      <c r="A74" s="19">
        <v>11</v>
      </c>
      <c r="B74" s="12" t="s">
        <v>255</v>
      </c>
      <c r="C74" s="78"/>
      <c r="D74" s="78">
        <v>307</v>
      </c>
      <c r="E74" s="109">
        <v>43</v>
      </c>
      <c r="F74" s="85"/>
      <c r="G74" s="108">
        <v>1</v>
      </c>
      <c r="H74" s="13" t="s">
        <v>8</v>
      </c>
      <c r="I74" s="13" t="s">
        <v>274</v>
      </c>
      <c r="J74" s="52">
        <v>1230500</v>
      </c>
      <c r="K74" s="52">
        <v>102541.67</v>
      </c>
      <c r="L74" s="51">
        <v>0.24349999999999999</v>
      </c>
      <c r="M74" s="14">
        <f t="shared" si="44"/>
        <v>24968.9</v>
      </c>
      <c r="N74" s="14">
        <f t="shared" si="48"/>
        <v>24968.9</v>
      </c>
      <c r="O74" s="14">
        <f t="shared" si="49"/>
        <v>24968.9</v>
      </c>
      <c r="P74" s="13" t="s">
        <v>274</v>
      </c>
      <c r="Q74" s="52">
        <v>1230500</v>
      </c>
      <c r="R74" s="52">
        <v>102541.67</v>
      </c>
      <c r="S74" s="92">
        <v>0.24349999999999999</v>
      </c>
      <c r="T74" s="100">
        <f t="shared" si="45"/>
        <v>24968.896645000001</v>
      </c>
      <c r="U74" s="14">
        <f t="shared" si="50"/>
        <v>24968.896645000001</v>
      </c>
      <c r="V74" s="14">
        <f>M74</f>
        <v>24968.9</v>
      </c>
      <c r="W74" s="14">
        <f>M74</f>
        <v>24968.9</v>
      </c>
      <c r="X74" s="14">
        <f>M74</f>
        <v>24968.9</v>
      </c>
      <c r="Y74" s="14">
        <f>M74</f>
        <v>24968.9</v>
      </c>
      <c r="Z74" s="14">
        <f>M74</f>
        <v>24968.9</v>
      </c>
      <c r="AA74" s="14">
        <f>M74</f>
        <v>24968.9</v>
      </c>
      <c r="AB74" s="14">
        <f>M74</f>
        <v>24968.9</v>
      </c>
      <c r="AC74" s="74">
        <f t="shared" si="47"/>
        <v>299626.79329</v>
      </c>
    </row>
    <row r="75" spans="1:29" ht="15.75" outlineLevel="2" x14ac:dyDescent="0.25">
      <c r="A75" s="19">
        <v>12</v>
      </c>
      <c r="B75" s="12" t="s">
        <v>256</v>
      </c>
      <c r="C75" s="78"/>
      <c r="D75" s="78">
        <v>772</v>
      </c>
      <c r="E75" s="109">
        <v>149</v>
      </c>
      <c r="F75" s="85"/>
      <c r="G75" s="108">
        <v>1.02</v>
      </c>
      <c r="H75" s="13" t="s">
        <v>8</v>
      </c>
      <c r="I75" s="13" t="s">
        <v>274</v>
      </c>
      <c r="J75" s="52">
        <v>1230500</v>
      </c>
      <c r="K75" s="52">
        <v>102541.67</v>
      </c>
      <c r="L75" s="51">
        <v>0.81071280000000001</v>
      </c>
      <c r="M75" s="14">
        <f t="shared" si="44"/>
        <v>83131.839999999997</v>
      </c>
      <c r="N75" s="14">
        <f t="shared" si="48"/>
        <v>83131.839999999997</v>
      </c>
      <c r="O75" s="14">
        <f t="shared" si="49"/>
        <v>83131.839999999997</v>
      </c>
      <c r="P75" s="13" t="s">
        <v>274</v>
      </c>
      <c r="Q75" s="52">
        <v>1230500</v>
      </c>
      <c r="R75" s="52">
        <v>102541.67</v>
      </c>
      <c r="S75" s="92">
        <v>0.81071280000000001</v>
      </c>
      <c r="T75" s="100">
        <f t="shared" si="45"/>
        <v>84794.481290423515</v>
      </c>
      <c r="U75" s="14">
        <f t="shared" si="50"/>
        <v>84794.481290423515</v>
      </c>
      <c r="V75" s="14">
        <f t="shared" si="50"/>
        <v>84794.481290423515</v>
      </c>
      <c r="W75" s="14">
        <f t="shared" si="50"/>
        <v>84794.481290423515</v>
      </c>
      <c r="X75" s="14">
        <f t="shared" si="50"/>
        <v>84794.481290423515</v>
      </c>
      <c r="Y75" s="14">
        <f t="shared" si="50"/>
        <v>84794.481290423515</v>
      </c>
      <c r="Z75" s="14">
        <f t="shared" si="50"/>
        <v>84794.481290423515</v>
      </c>
      <c r="AA75" s="14">
        <f t="shared" si="50"/>
        <v>84794.481290423515</v>
      </c>
      <c r="AB75" s="14">
        <f t="shared" si="50"/>
        <v>84794.481290423515</v>
      </c>
      <c r="AC75" s="74">
        <f t="shared" si="47"/>
        <v>1012545.8516138118</v>
      </c>
    </row>
    <row r="76" spans="1:29" ht="15.75" outlineLevel="2" x14ac:dyDescent="0.25">
      <c r="A76" s="19">
        <v>13</v>
      </c>
      <c r="B76" s="12" t="s">
        <v>257</v>
      </c>
      <c r="C76" s="78"/>
      <c r="D76" s="78">
        <v>662</v>
      </c>
      <c r="E76" s="109">
        <v>113</v>
      </c>
      <c r="F76" s="85"/>
      <c r="G76" s="108">
        <v>1.0309999999999999</v>
      </c>
      <c r="H76" s="13" t="s">
        <v>8</v>
      </c>
      <c r="I76" s="13" t="s">
        <v>274</v>
      </c>
      <c r="J76" s="52">
        <v>1230500</v>
      </c>
      <c r="K76" s="52">
        <v>102541.67</v>
      </c>
      <c r="L76" s="51">
        <v>0.38530320000000001</v>
      </c>
      <c r="M76" s="14">
        <f t="shared" si="44"/>
        <v>39509.629999999997</v>
      </c>
      <c r="N76" s="14">
        <f t="shared" si="48"/>
        <v>39509.629999999997</v>
      </c>
      <c r="O76" s="14">
        <f t="shared" si="49"/>
        <v>39509.629999999997</v>
      </c>
      <c r="P76" s="13" t="s">
        <v>274</v>
      </c>
      <c r="Q76" s="52">
        <v>1230500</v>
      </c>
      <c r="R76" s="52">
        <v>102541.67</v>
      </c>
      <c r="S76" s="92">
        <v>0.38530320000000001</v>
      </c>
      <c r="T76" s="100">
        <f t="shared" si="45"/>
        <v>40734.432225458666</v>
      </c>
      <c r="U76" s="14">
        <f t="shared" si="50"/>
        <v>40734.432225458666</v>
      </c>
      <c r="V76" s="14">
        <f t="shared" si="50"/>
        <v>40734.432225458666</v>
      </c>
      <c r="W76" s="14">
        <f t="shared" si="50"/>
        <v>40734.432225458666</v>
      </c>
      <c r="X76" s="14">
        <f t="shared" si="50"/>
        <v>40734.432225458666</v>
      </c>
      <c r="Y76" s="14">
        <f t="shared" si="50"/>
        <v>40734.432225458666</v>
      </c>
      <c r="Z76" s="14">
        <f t="shared" si="50"/>
        <v>40734.432225458666</v>
      </c>
      <c r="AA76" s="14">
        <f t="shared" si="50"/>
        <v>40734.432225458666</v>
      </c>
      <c r="AB76" s="14">
        <f t="shared" si="50"/>
        <v>40734.432225458666</v>
      </c>
      <c r="AC76" s="74">
        <f t="shared" si="47"/>
        <v>485138.78002912801</v>
      </c>
    </row>
    <row r="77" spans="1:29" ht="15.75" outlineLevel="2" x14ac:dyDescent="0.25">
      <c r="A77" s="19">
        <v>14</v>
      </c>
      <c r="B77" s="12" t="s">
        <v>258</v>
      </c>
      <c r="C77" s="78"/>
      <c r="D77" s="78">
        <v>126</v>
      </c>
      <c r="E77" s="109">
        <v>10</v>
      </c>
      <c r="F77" s="85"/>
      <c r="G77" s="108">
        <v>1</v>
      </c>
      <c r="H77" s="13" t="s">
        <v>8</v>
      </c>
      <c r="I77" s="13" t="s">
        <v>274</v>
      </c>
      <c r="J77" s="52">
        <v>1230500</v>
      </c>
      <c r="K77" s="52">
        <v>102541.67</v>
      </c>
      <c r="L77" s="51">
        <v>0.24349999999999999</v>
      </c>
      <c r="M77" s="14">
        <f t="shared" si="44"/>
        <v>24968.9</v>
      </c>
      <c r="N77" s="14">
        <f t="shared" si="48"/>
        <v>24968.9</v>
      </c>
      <c r="O77" s="14">
        <f t="shared" si="49"/>
        <v>24968.9</v>
      </c>
      <c r="P77" s="13" t="s">
        <v>274</v>
      </c>
      <c r="Q77" s="52">
        <v>1230500</v>
      </c>
      <c r="R77" s="52">
        <v>102541.67</v>
      </c>
      <c r="S77" s="92">
        <v>0.24349999999999999</v>
      </c>
      <c r="T77" s="100">
        <f t="shared" si="45"/>
        <v>24968.896645000001</v>
      </c>
      <c r="U77" s="14">
        <f t="shared" si="50"/>
        <v>24968.896645000001</v>
      </c>
      <c r="V77" s="14">
        <f>M77</f>
        <v>24968.9</v>
      </c>
      <c r="W77" s="14">
        <f>M77</f>
        <v>24968.9</v>
      </c>
      <c r="X77" s="14">
        <f>M77</f>
        <v>24968.9</v>
      </c>
      <c r="Y77" s="14">
        <f>M77</f>
        <v>24968.9</v>
      </c>
      <c r="Z77" s="14">
        <f>M77</f>
        <v>24968.9</v>
      </c>
      <c r="AA77" s="14">
        <f>M77</f>
        <v>24968.9</v>
      </c>
      <c r="AB77" s="14">
        <f>M77</f>
        <v>24968.9</v>
      </c>
      <c r="AC77" s="74">
        <f t="shared" si="47"/>
        <v>299626.79329</v>
      </c>
    </row>
    <row r="78" spans="1:29" ht="15.75" outlineLevel="2" x14ac:dyDescent="0.25">
      <c r="A78" s="19">
        <v>15</v>
      </c>
      <c r="B78" s="12" t="s">
        <v>259</v>
      </c>
      <c r="C78" s="78"/>
      <c r="D78" s="78">
        <v>164</v>
      </c>
      <c r="E78" s="109">
        <v>19</v>
      </c>
      <c r="F78" s="85"/>
      <c r="G78" s="108">
        <v>1.0049999999999999</v>
      </c>
      <c r="H78" s="13" t="s">
        <v>8</v>
      </c>
      <c r="I78" s="13" t="s">
        <v>274</v>
      </c>
      <c r="J78" s="52">
        <v>1230500</v>
      </c>
      <c r="K78" s="52">
        <v>102541.67</v>
      </c>
      <c r="L78" s="51">
        <v>0.38530320000000001</v>
      </c>
      <c r="M78" s="14">
        <f t="shared" si="44"/>
        <v>39509.629999999997</v>
      </c>
      <c r="N78" s="14">
        <f t="shared" si="48"/>
        <v>39509.629999999997</v>
      </c>
      <c r="O78" s="14">
        <f t="shared" si="49"/>
        <v>39509.629999999997</v>
      </c>
      <c r="P78" s="13" t="s">
        <v>274</v>
      </c>
      <c r="Q78" s="52">
        <v>1230500</v>
      </c>
      <c r="R78" s="52">
        <v>102541.67</v>
      </c>
      <c r="S78" s="92">
        <v>0.38530320000000001</v>
      </c>
      <c r="T78" s="100">
        <f t="shared" si="45"/>
        <v>39707.181752265722</v>
      </c>
      <c r="U78" s="14">
        <f t="shared" si="50"/>
        <v>39707.181752265722</v>
      </c>
      <c r="V78" s="14">
        <f t="shared" si="50"/>
        <v>39707.181752265722</v>
      </c>
      <c r="W78" s="14">
        <f t="shared" si="50"/>
        <v>39707.181752265722</v>
      </c>
      <c r="X78" s="14">
        <f t="shared" si="50"/>
        <v>39707.181752265722</v>
      </c>
      <c r="Y78" s="14">
        <f t="shared" si="50"/>
        <v>39707.181752265722</v>
      </c>
      <c r="Z78" s="14">
        <f t="shared" si="50"/>
        <v>39707.181752265722</v>
      </c>
      <c r="AA78" s="14">
        <f t="shared" si="50"/>
        <v>39707.181752265722</v>
      </c>
      <c r="AB78" s="14">
        <f t="shared" si="50"/>
        <v>39707.181752265722</v>
      </c>
      <c r="AC78" s="74">
        <f t="shared" si="47"/>
        <v>475893.52577039151</v>
      </c>
    </row>
    <row r="79" spans="1:29" ht="15.75" outlineLevel="2" x14ac:dyDescent="0.25">
      <c r="A79" s="19">
        <v>16</v>
      </c>
      <c r="B79" s="12" t="s">
        <v>260</v>
      </c>
      <c r="C79" s="78"/>
      <c r="D79" s="78">
        <v>353</v>
      </c>
      <c r="E79" s="109">
        <v>43</v>
      </c>
      <c r="F79" s="85"/>
      <c r="G79" s="108">
        <v>1</v>
      </c>
      <c r="H79" s="13" t="s">
        <v>8</v>
      </c>
      <c r="I79" s="13" t="s">
        <v>274</v>
      </c>
      <c r="J79" s="52">
        <v>1230500</v>
      </c>
      <c r="K79" s="52">
        <v>102541.67</v>
      </c>
      <c r="L79" s="51">
        <v>0.24349999999999999</v>
      </c>
      <c r="M79" s="14">
        <f t="shared" si="44"/>
        <v>24968.9</v>
      </c>
      <c r="N79" s="14">
        <f t="shared" si="48"/>
        <v>24968.9</v>
      </c>
      <c r="O79" s="14">
        <f t="shared" si="49"/>
        <v>24968.9</v>
      </c>
      <c r="P79" s="13" t="s">
        <v>274</v>
      </c>
      <c r="Q79" s="52">
        <v>1230500</v>
      </c>
      <c r="R79" s="52">
        <v>102541.67</v>
      </c>
      <c r="S79" s="92">
        <v>0.24349999999999999</v>
      </c>
      <c r="T79" s="100">
        <f t="shared" si="45"/>
        <v>24968.896645000001</v>
      </c>
      <c r="U79" s="14">
        <f t="shared" si="50"/>
        <v>24968.896645000001</v>
      </c>
      <c r="V79" s="14">
        <f>M79</f>
        <v>24968.9</v>
      </c>
      <c r="W79" s="14">
        <f>M79</f>
        <v>24968.9</v>
      </c>
      <c r="X79" s="14">
        <f>M79</f>
        <v>24968.9</v>
      </c>
      <c r="Y79" s="14">
        <f>M79</f>
        <v>24968.9</v>
      </c>
      <c r="Z79" s="14">
        <f>M79</f>
        <v>24968.9</v>
      </c>
      <c r="AA79" s="14">
        <f>M79</f>
        <v>24968.9</v>
      </c>
      <c r="AB79" s="14">
        <f>M79</f>
        <v>24968.9</v>
      </c>
      <c r="AC79" s="74">
        <f t="shared" si="47"/>
        <v>299626.79329</v>
      </c>
    </row>
    <row r="80" spans="1:29" ht="15.75" outlineLevel="2" x14ac:dyDescent="0.25">
      <c r="A80" s="19">
        <v>17</v>
      </c>
      <c r="B80" s="12" t="s">
        <v>261</v>
      </c>
      <c r="C80" s="78"/>
      <c r="D80" s="78">
        <v>576</v>
      </c>
      <c r="E80" s="109">
        <v>103</v>
      </c>
      <c r="F80" s="85">
        <v>0.5</v>
      </c>
      <c r="G80" s="108">
        <v>1</v>
      </c>
      <c r="H80" s="13" t="s">
        <v>8</v>
      </c>
      <c r="I80" s="13" t="s">
        <v>274</v>
      </c>
      <c r="J80" s="52">
        <v>1230500</v>
      </c>
      <c r="K80" s="52">
        <v>102541.67</v>
      </c>
      <c r="L80" s="51">
        <v>0.38530320000000001</v>
      </c>
      <c r="M80" s="14">
        <f t="shared" si="44"/>
        <v>39509.629999999997</v>
      </c>
      <c r="N80" s="14">
        <f t="shared" si="48"/>
        <v>39509.629999999997</v>
      </c>
      <c r="O80" s="14">
        <f t="shared" si="49"/>
        <v>39509.629999999997</v>
      </c>
      <c r="P80" s="13" t="s">
        <v>274</v>
      </c>
      <c r="Q80" s="52">
        <v>1230500</v>
      </c>
      <c r="R80" s="52">
        <v>102541.67</v>
      </c>
      <c r="S80" s="92">
        <v>0.52711790000000003</v>
      </c>
      <c r="T80" s="100">
        <f t="shared" si="45"/>
        <v>54051.549752892999</v>
      </c>
      <c r="U80" s="14">
        <f t="shared" si="50"/>
        <v>54051.549752892999</v>
      </c>
      <c r="V80" s="14">
        <f t="shared" si="50"/>
        <v>54051.549752892999</v>
      </c>
      <c r="W80" s="14">
        <f t="shared" si="50"/>
        <v>54051.549752892999</v>
      </c>
      <c r="X80" s="14">
        <f t="shared" si="50"/>
        <v>54051.549752892999</v>
      </c>
      <c r="Y80" s="14">
        <f t="shared" si="50"/>
        <v>54051.549752892999</v>
      </c>
      <c r="Z80" s="14">
        <f t="shared" si="50"/>
        <v>54051.549752892999</v>
      </c>
      <c r="AA80" s="14">
        <f t="shared" si="50"/>
        <v>54051.549752892999</v>
      </c>
      <c r="AB80" s="14">
        <f t="shared" si="50"/>
        <v>54051.549752892999</v>
      </c>
      <c r="AC80" s="74">
        <f t="shared" si="47"/>
        <v>604992.83777603693</v>
      </c>
    </row>
    <row r="81" spans="1:29" ht="15.75" outlineLevel="2" x14ac:dyDescent="0.25">
      <c r="A81" s="19">
        <v>18</v>
      </c>
      <c r="B81" s="12" t="s">
        <v>52</v>
      </c>
      <c r="C81" s="78"/>
      <c r="D81" s="78">
        <v>754</v>
      </c>
      <c r="E81" s="109">
        <v>153</v>
      </c>
      <c r="F81" s="85"/>
      <c r="G81" s="108">
        <v>1.0189999999999999</v>
      </c>
      <c r="H81" s="13" t="s">
        <v>8</v>
      </c>
      <c r="I81" s="13" t="s">
        <v>274</v>
      </c>
      <c r="J81" s="52">
        <v>1230500</v>
      </c>
      <c r="K81" s="52">
        <v>102541.67</v>
      </c>
      <c r="L81" s="51">
        <v>0.81071280000000001</v>
      </c>
      <c r="M81" s="14">
        <v>108098.7</v>
      </c>
      <c r="N81" s="14">
        <f t="shared" si="48"/>
        <v>108098.7</v>
      </c>
      <c r="O81" s="14">
        <f t="shared" si="49"/>
        <v>108098.7</v>
      </c>
      <c r="P81" s="13" t="s">
        <v>274</v>
      </c>
      <c r="Q81" s="52">
        <v>1230500</v>
      </c>
      <c r="R81" s="52">
        <v>102541.67</v>
      </c>
      <c r="S81" s="92">
        <v>0.81071280000000001</v>
      </c>
      <c r="T81" s="100">
        <f t="shared" si="45"/>
        <v>84711.349446021137</v>
      </c>
      <c r="U81" s="14">
        <f t="shared" ref="U81:AB96" si="51">T81</f>
        <v>84711.349446021137</v>
      </c>
      <c r="V81" s="14">
        <f t="shared" si="51"/>
        <v>84711.349446021137</v>
      </c>
      <c r="W81" s="14">
        <f t="shared" si="51"/>
        <v>84711.349446021137</v>
      </c>
      <c r="X81" s="14">
        <f t="shared" si="51"/>
        <v>84711.349446021137</v>
      </c>
      <c r="Y81" s="14">
        <f t="shared" si="51"/>
        <v>84711.349446021137</v>
      </c>
      <c r="Z81" s="14">
        <f t="shared" si="51"/>
        <v>84711.349446021137</v>
      </c>
      <c r="AA81" s="14">
        <f t="shared" si="51"/>
        <v>84711.349446021137</v>
      </c>
      <c r="AB81" s="14">
        <f t="shared" si="51"/>
        <v>84711.349446021137</v>
      </c>
      <c r="AC81" s="74">
        <f t="shared" si="47"/>
        <v>1086698.2450141902</v>
      </c>
    </row>
    <row r="82" spans="1:29" ht="15.75" outlineLevel="2" x14ac:dyDescent="0.25">
      <c r="A82" s="19">
        <v>19</v>
      </c>
      <c r="B82" s="12" t="s">
        <v>49</v>
      </c>
      <c r="C82" s="78"/>
      <c r="D82" s="78">
        <v>793</v>
      </c>
      <c r="E82" s="109">
        <v>168</v>
      </c>
      <c r="F82" s="85"/>
      <c r="G82" s="108">
        <v>1.022</v>
      </c>
      <c r="H82" s="13" t="s">
        <v>8</v>
      </c>
      <c r="I82" s="13" t="s">
        <v>274</v>
      </c>
      <c r="J82" s="52">
        <v>1230500</v>
      </c>
      <c r="K82" s="52">
        <v>102541.67</v>
      </c>
      <c r="L82" s="51">
        <v>0.81071280000000001</v>
      </c>
      <c r="M82" s="14">
        <v>108098.7</v>
      </c>
      <c r="N82" s="14">
        <f t="shared" si="48"/>
        <v>108098.7</v>
      </c>
      <c r="O82" s="14">
        <f t="shared" si="49"/>
        <v>108098.7</v>
      </c>
      <c r="P82" s="13" t="s">
        <v>274</v>
      </c>
      <c r="Q82" s="52">
        <v>1230500</v>
      </c>
      <c r="R82" s="52">
        <v>102541.67</v>
      </c>
      <c r="S82" s="92">
        <v>0.81071280000000001</v>
      </c>
      <c r="T82" s="100">
        <f t="shared" si="45"/>
        <v>84960.744979228271</v>
      </c>
      <c r="U82" s="14">
        <f t="shared" si="51"/>
        <v>84960.744979228271</v>
      </c>
      <c r="V82" s="14">
        <f t="shared" si="51"/>
        <v>84960.744979228271</v>
      </c>
      <c r="W82" s="14">
        <f t="shared" si="51"/>
        <v>84960.744979228271</v>
      </c>
      <c r="X82" s="14">
        <f t="shared" si="51"/>
        <v>84960.744979228271</v>
      </c>
      <c r="Y82" s="14">
        <f t="shared" si="51"/>
        <v>84960.744979228271</v>
      </c>
      <c r="Z82" s="14">
        <f t="shared" si="51"/>
        <v>84960.744979228271</v>
      </c>
      <c r="AA82" s="14">
        <f t="shared" si="51"/>
        <v>84960.744979228271</v>
      </c>
      <c r="AB82" s="14">
        <f t="shared" si="51"/>
        <v>84960.744979228271</v>
      </c>
      <c r="AC82" s="74">
        <f t="shared" si="47"/>
        <v>1088942.8048130542</v>
      </c>
    </row>
    <row r="83" spans="1:29" ht="15.75" outlineLevel="2" x14ac:dyDescent="0.25">
      <c r="A83" s="19">
        <v>20</v>
      </c>
      <c r="B83" s="12" t="s">
        <v>47</v>
      </c>
      <c r="C83" s="78"/>
      <c r="D83" s="78">
        <v>605</v>
      </c>
      <c r="E83" s="109">
        <v>141</v>
      </c>
      <c r="F83" s="85"/>
      <c r="G83" s="108">
        <v>1.018</v>
      </c>
      <c r="H83" s="13" t="s">
        <v>8</v>
      </c>
      <c r="I83" s="13" t="s">
        <v>274</v>
      </c>
      <c r="J83" s="52">
        <v>1230500</v>
      </c>
      <c r="K83" s="52">
        <v>102541.67</v>
      </c>
      <c r="L83" s="51">
        <v>0.81071280000000001</v>
      </c>
      <c r="M83" s="14">
        <f>ROUND(K83*L83,2)</f>
        <v>83131.839999999997</v>
      </c>
      <c r="N83" s="14">
        <f t="shared" si="48"/>
        <v>83131.839999999997</v>
      </c>
      <c r="O83" s="14">
        <f t="shared" si="49"/>
        <v>83131.839999999997</v>
      </c>
      <c r="P83" s="13" t="s">
        <v>274</v>
      </c>
      <c r="Q83" s="52">
        <v>1230500</v>
      </c>
      <c r="R83" s="52">
        <v>102541.67</v>
      </c>
      <c r="S83" s="92">
        <v>0.81071280000000001</v>
      </c>
      <c r="T83" s="100">
        <f t="shared" si="45"/>
        <v>84628.217601618759</v>
      </c>
      <c r="U83" s="14">
        <f t="shared" si="51"/>
        <v>84628.217601618759</v>
      </c>
      <c r="V83" s="14">
        <f t="shared" si="51"/>
        <v>84628.217601618759</v>
      </c>
      <c r="W83" s="14">
        <f t="shared" si="51"/>
        <v>84628.217601618759</v>
      </c>
      <c r="X83" s="14">
        <f t="shared" si="51"/>
        <v>84628.217601618759</v>
      </c>
      <c r="Y83" s="14">
        <f t="shared" si="51"/>
        <v>84628.217601618759</v>
      </c>
      <c r="Z83" s="14">
        <f t="shared" si="51"/>
        <v>84628.217601618759</v>
      </c>
      <c r="AA83" s="14">
        <f t="shared" si="51"/>
        <v>84628.217601618759</v>
      </c>
      <c r="AB83" s="14">
        <f t="shared" si="51"/>
        <v>84628.217601618759</v>
      </c>
      <c r="AC83" s="74">
        <f t="shared" si="47"/>
        <v>1011049.4784145686</v>
      </c>
    </row>
    <row r="84" spans="1:29" ht="15.75" outlineLevel="2" x14ac:dyDescent="0.25">
      <c r="A84" s="19">
        <v>21</v>
      </c>
      <c r="B84" s="12" t="s">
        <v>51</v>
      </c>
      <c r="C84" s="78"/>
      <c r="D84" s="78">
        <v>880</v>
      </c>
      <c r="E84" s="109">
        <v>169</v>
      </c>
      <c r="F84" s="85">
        <v>1</v>
      </c>
      <c r="G84" s="108">
        <v>1</v>
      </c>
      <c r="H84" s="13" t="s">
        <v>8</v>
      </c>
      <c r="I84" s="13" t="s">
        <v>274</v>
      </c>
      <c r="J84" s="52">
        <v>1230500</v>
      </c>
      <c r="K84" s="52">
        <v>102541.67</v>
      </c>
      <c r="L84" s="51">
        <v>0.81071280000000001</v>
      </c>
      <c r="M84" s="14">
        <f>ROUND(K84*L84,2)</f>
        <v>83131.839999999997</v>
      </c>
      <c r="N84" s="14">
        <f t="shared" si="48"/>
        <v>83131.839999999997</v>
      </c>
      <c r="O84" s="14">
        <f t="shared" si="49"/>
        <v>83131.839999999997</v>
      </c>
      <c r="P84" s="13" t="s">
        <v>274</v>
      </c>
      <c r="Q84" s="52">
        <v>1230500</v>
      </c>
      <c r="R84" s="52">
        <v>102541.67</v>
      </c>
      <c r="S84" s="92">
        <v>0.81071280000000001</v>
      </c>
      <c r="T84" s="100">
        <f t="shared" si="45"/>
        <v>83131.844402375995</v>
      </c>
      <c r="U84" s="14">
        <f t="shared" si="51"/>
        <v>83131.844402375995</v>
      </c>
      <c r="V84" s="14">
        <f>M84</f>
        <v>83131.839999999997</v>
      </c>
      <c r="W84" s="14">
        <f>M84</f>
        <v>83131.839999999997</v>
      </c>
      <c r="X84" s="14">
        <f>M84</f>
        <v>83131.839999999997</v>
      </c>
      <c r="Y84" s="14">
        <f>M84</f>
        <v>83131.839999999997</v>
      </c>
      <c r="Z84" s="14">
        <f>M84</f>
        <v>83131.839999999997</v>
      </c>
      <c r="AA84" s="14">
        <f>M84</f>
        <v>83131.839999999997</v>
      </c>
      <c r="AB84" s="14">
        <f>M84</f>
        <v>83131.839999999997</v>
      </c>
      <c r="AC84" s="74">
        <f t="shared" si="47"/>
        <v>997582.08880475175</v>
      </c>
    </row>
    <row r="85" spans="1:29" ht="15.75" outlineLevel="2" x14ac:dyDescent="0.25">
      <c r="A85" s="19">
        <v>22</v>
      </c>
      <c r="B85" s="12" t="s">
        <v>214</v>
      </c>
      <c r="C85" s="78"/>
      <c r="D85" s="78">
        <v>849</v>
      </c>
      <c r="E85" s="109">
        <v>180</v>
      </c>
      <c r="F85" s="85"/>
      <c r="G85" s="108">
        <v>1.05</v>
      </c>
      <c r="H85" s="13" t="s">
        <v>8</v>
      </c>
      <c r="I85" s="13" t="s">
        <v>274</v>
      </c>
      <c r="J85" s="52">
        <v>1230500</v>
      </c>
      <c r="K85" s="52">
        <v>102541.67</v>
      </c>
      <c r="L85" s="51">
        <v>0.24349999999999999</v>
      </c>
      <c r="M85" s="14">
        <f>ROUND(K85*L85,2)</f>
        <v>24968.9</v>
      </c>
      <c r="N85" s="14">
        <f t="shared" si="48"/>
        <v>24968.9</v>
      </c>
      <c r="O85" s="14">
        <f t="shared" si="49"/>
        <v>24968.9</v>
      </c>
      <c r="P85" s="13" t="s">
        <v>274</v>
      </c>
      <c r="Q85" s="52">
        <v>1230500</v>
      </c>
      <c r="R85" s="52">
        <v>102541.67</v>
      </c>
      <c r="S85" s="94">
        <v>0.38530320000000001</v>
      </c>
      <c r="T85" s="100">
        <f t="shared" si="45"/>
        <v>41485.115263561202</v>
      </c>
      <c r="U85" s="14">
        <f t="shared" si="51"/>
        <v>41485.115263561202</v>
      </c>
      <c r="V85" s="14">
        <f t="shared" si="51"/>
        <v>41485.115263561202</v>
      </c>
      <c r="W85" s="14">
        <f t="shared" si="51"/>
        <v>41485.115263561202</v>
      </c>
      <c r="X85" s="14">
        <f t="shared" si="51"/>
        <v>41485.115263561202</v>
      </c>
      <c r="Y85" s="14">
        <f t="shared" si="51"/>
        <v>41485.115263561202</v>
      </c>
      <c r="Z85" s="14">
        <f t="shared" si="51"/>
        <v>41485.115263561202</v>
      </c>
      <c r="AA85" s="14">
        <f t="shared" si="51"/>
        <v>41485.115263561202</v>
      </c>
      <c r="AB85" s="14">
        <f t="shared" si="51"/>
        <v>41485.115263561202</v>
      </c>
      <c r="AC85" s="74">
        <f t="shared" si="47"/>
        <v>448272.73737205076</v>
      </c>
    </row>
    <row r="86" spans="1:29" ht="18.75" outlineLevel="1" x14ac:dyDescent="0.25">
      <c r="A86" s="18"/>
      <c r="B86" s="21" t="s">
        <v>21</v>
      </c>
      <c r="C86" s="23">
        <v>8</v>
      </c>
      <c r="D86" s="23">
        <f>SUM(D87:D94)</f>
        <v>9617</v>
      </c>
      <c r="E86" s="114">
        <f>SUM(E87:E94)</f>
        <v>1887</v>
      </c>
      <c r="F86" s="23">
        <f>SUM(F87:F94)</f>
        <v>1</v>
      </c>
      <c r="G86" s="114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95"/>
      <c r="T86" s="100"/>
      <c r="U86" s="14"/>
      <c r="V86" s="22"/>
      <c r="W86" s="22"/>
      <c r="X86" s="22"/>
      <c r="Y86" s="22"/>
      <c r="Z86" s="22"/>
      <c r="AA86" s="22"/>
      <c r="AB86" s="22"/>
      <c r="AC86" s="76">
        <f>SUM(AC87:AC94)</f>
        <v>11003617.971912835</v>
      </c>
    </row>
    <row r="87" spans="1:29" ht="15.75" outlineLevel="2" x14ac:dyDescent="0.25">
      <c r="A87" s="10">
        <v>23</v>
      </c>
      <c r="B87" s="12" t="s">
        <v>43</v>
      </c>
      <c r="C87" s="78"/>
      <c r="D87" s="78">
        <v>1416</v>
      </c>
      <c r="E87" s="109">
        <v>366</v>
      </c>
      <c r="F87" s="86"/>
      <c r="G87" s="108">
        <v>1.0369999999999999</v>
      </c>
      <c r="H87" s="13" t="s">
        <v>8</v>
      </c>
      <c r="I87" s="13" t="s">
        <v>287</v>
      </c>
      <c r="J87" s="66">
        <v>2460900</v>
      </c>
      <c r="K87" s="66">
        <v>205075</v>
      </c>
      <c r="L87" s="51">
        <v>0.52711790000000003</v>
      </c>
      <c r="M87" s="14">
        <v>83131.839999999997</v>
      </c>
      <c r="N87" s="14">
        <f t="shared" si="48"/>
        <v>83131.839999999997</v>
      </c>
      <c r="O87" s="14">
        <f t="shared" si="49"/>
        <v>83131.839999999997</v>
      </c>
      <c r="P87" s="13" t="s">
        <v>287</v>
      </c>
      <c r="Q87" s="66">
        <v>2460900</v>
      </c>
      <c r="R87" s="66">
        <v>205075</v>
      </c>
      <c r="S87" s="92">
        <v>0.52711790000000003</v>
      </c>
      <c r="T87" s="100">
        <f t="shared" ref="T87:T94" si="52">$R$87*S87*G87</f>
        <v>112098.3553661725</v>
      </c>
      <c r="U87" s="14">
        <f t="shared" si="51"/>
        <v>112098.3553661725</v>
      </c>
      <c r="V87" s="14">
        <f t="shared" si="51"/>
        <v>112098.3553661725</v>
      </c>
      <c r="W87" s="14">
        <f t="shared" si="51"/>
        <v>112098.3553661725</v>
      </c>
      <c r="X87" s="14">
        <f t="shared" si="51"/>
        <v>112098.3553661725</v>
      </c>
      <c r="Y87" s="14">
        <f t="shared" si="51"/>
        <v>112098.3553661725</v>
      </c>
      <c r="Z87" s="14">
        <f t="shared" si="51"/>
        <v>112098.3553661725</v>
      </c>
      <c r="AA87" s="14">
        <f t="shared" si="51"/>
        <v>112098.3553661725</v>
      </c>
      <c r="AB87" s="14">
        <f t="shared" si="51"/>
        <v>112098.3553661725</v>
      </c>
      <c r="AC87" s="74">
        <f t="shared" ref="AC87:AC94" si="53">M87+N87+O87+T87+U87+V87+W87+X87+Y87+Z87+AA87+AB87</f>
        <v>1258280.7182955525</v>
      </c>
    </row>
    <row r="88" spans="1:29" ht="15.75" outlineLevel="2" x14ac:dyDescent="0.25">
      <c r="A88" s="10">
        <v>24</v>
      </c>
      <c r="B88" s="12" t="s">
        <v>50</v>
      </c>
      <c r="C88" s="78"/>
      <c r="D88" s="78">
        <v>1311</v>
      </c>
      <c r="E88" s="109">
        <v>211</v>
      </c>
      <c r="F88" s="84">
        <v>1</v>
      </c>
      <c r="G88" s="108">
        <v>1</v>
      </c>
      <c r="H88" s="13" t="s">
        <v>8</v>
      </c>
      <c r="I88" s="13" t="s">
        <v>287</v>
      </c>
      <c r="J88" s="66">
        <v>2460900</v>
      </c>
      <c r="K88" s="66">
        <v>205075</v>
      </c>
      <c r="L88" s="51">
        <v>0.52711790000000003</v>
      </c>
      <c r="M88" s="14">
        <f>ROUND(K88*L88,2)</f>
        <v>108098.7</v>
      </c>
      <c r="N88" s="14">
        <f t="shared" si="48"/>
        <v>108098.7</v>
      </c>
      <c r="O88" s="14">
        <f t="shared" si="49"/>
        <v>108098.7</v>
      </c>
      <c r="P88" s="13" t="s">
        <v>287</v>
      </c>
      <c r="Q88" s="66">
        <v>2460900</v>
      </c>
      <c r="R88" s="66">
        <v>205075</v>
      </c>
      <c r="S88" s="92">
        <v>0.52711790000000003</v>
      </c>
      <c r="T88" s="100">
        <f t="shared" si="52"/>
        <v>108098.70334250001</v>
      </c>
      <c r="U88" s="14">
        <f t="shared" si="51"/>
        <v>108098.70334250001</v>
      </c>
      <c r="V88" s="14">
        <f>M88</f>
        <v>108098.7</v>
      </c>
      <c r="W88" s="14">
        <f>M88</f>
        <v>108098.7</v>
      </c>
      <c r="X88" s="14">
        <f>M88</f>
        <v>108098.7</v>
      </c>
      <c r="Y88" s="14">
        <f>M88</f>
        <v>108098.7</v>
      </c>
      <c r="Z88" s="14">
        <f>M88</f>
        <v>108098.7</v>
      </c>
      <c r="AA88" s="14">
        <f>M88</f>
        <v>108098.7</v>
      </c>
      <c r="AB88" s="14">
        <f>M88</f>
        <v>108098.7</v>
      </c>
      <c r="AC88" s="74">
        <f t="shared" si="53"/>
        <v>1297184.4066849998</v>
      </c>
    </row>
    <row r="89" spans="1:29" ht="15.75" outlineLevel="2" x14ac:dyDescent="0.25">
      <c r="A89" s="10">
        <v>25</v>
      </c>
      <c r="B89" s="12" t="s">
        <v>23</v>
      </c>
      <c r="C89" s="78"/>
      <c r="D89" s="78">
        <v>957</v>
      </c>
      <c r="E89" s="109">
        <v>136</v>
      </c>
      <c r="F89" s="84"/>
      <c r="G89" s="108">
        <v>1.014</v>
      </c>
      <c r="H89" s="13" t="s">
        <v>8</v>
      </c>
      <c r="I89" s="13" t="s">
        <v>287</v>
      </c>
      <c r="J89" s="66">
        <v>2460900</v>
      </c>
      <c r="K89" s="66">
        <v>205075</v>
      </c>
      <c r="L89" s="51">
        <v>0.52711790000000003</v>
      </c>
      <c r="M89" s="14">
        <f>ROUND(K89*L89,2)</f>
        <v>108098.7</v>
      </c>
      <c r="N89" s="14">
        <f t="shared" si="48"/>
        <v>108098.7</v>
      </c>
      <c r="O89" s="14">
        <f t="shared" si="49"/>
        <v>108098.7</v>
      </c>
      <c r="P89" s="13" t="s">
        <v>287</v>
      </c>
      <c r="Q89" s="66">
        <v>2460900</v>
      </c>
      <c r="R89" s="66">
        <v>205075</v>
      </c>
      <c r="S89" s="92">
        <v>0.52711790000000003</v>
      </c>
      <c r="T89" s="100">
        <f t="shared" si="52"/>
        <v>109612.08518929502</v>
      </c>
      <c r="U89" s="14">
        <f t="shared" si="51"/>
        <v>109612.08518929502</v>
      </c>
      <c r="V89" s="14">
        <f t="shared" si="51"/>
        <v>109612.08518929502</v>
      </c>
      <c r="W89" s="14">
        <f t="shared" si="51"/>
        <v>109612.08518929502</v>
      </c>
      <c r="X89" s="14">
        <f t="shared" si="51"/>
        <v>109612.08518929502</v>
      </c>
      <c r="Y89" s="14">
        <f t="shared" si="51"/>
        <v>109612.08518929502</v>
      </c>
      <c r="Z89" s="14">
        <f t="shared" si="51"/>
        <v>109612.08518929502</v>
      </c>
      <c r="AA89" s="14">
        <f t="shared" si="51"/>
        <v>109612.08518929502</v>
      </c>
      <c r="AB89" s="14">
        <f t="shared" si="51"/>
        <v>109612.08518929502</v>
      </c>
      <c r="AC89" s="74">
        <f t="shared" si="53"/>
        <v>1310804.8667036551</v>
      </c>
    </row>
    <row r="90" spans="1:29" ht="15.75" outlineLevel="2" x14ac:dyDescent="0.25">
      <c r="A90" s="10">
        <v>26</v>
      </c>
      <c r="B90" s="12" t="s">
        <v>48</v>
      </c>
      <c r="C90" s="78"/>
      <c r="D90" s="78">
        <v>1021</v>
      </c>
      <c r="E90" s="109">
        <v>219</v>
      </c>
      <c r="F90" s="84"/>
      <c r="G90" s="108">
        <v>1.022</v>
      </c>
      <c r="H90" s="13" t="s">
        <v>8</v>
      </c>
      <c r="I90" s="13" t="s">
        <v>287</v>
      </c>
      <c r="J90" s="66">
        <v>2460900</v>
      </c>
      <c r="K90" s="66">
        <v>205075</v>
      </c>
      <c r="L90" s="51">
        <v>0.52711790000000003</v>
      </c>
      <c r="M90" s="14">
        <v>83131.839999999997</v>
      </c>
      <c r="N90" s="14">
        <f t="shared" si="48"/>
        <v>83131.839999999997</v>
      </c>
      <c r="O90" s="14">
        <f t="shared" si="49"/>
        <v>83131.839999999997</v>
      </c>
      <c r="P90" s="13" t="s">
        <v>287</v>
      </c>
      <c r="Q90" s="66">
        <v>2460900</v>
      </c>
      <c r="R90" s="66">
        <v>205075</v>
      </c>
      <c r="S90" s="92">
        <v>0.52711790000000003</v>
      </c>
      <c r="T90" s="100">
        <f t="shared" si="52"/>
        <v>110476.87481603501</v>
      </c>
      <c r="U90" s="14">
        <f t="shared" si="51"/>
        <v>110476.87481603501</v>
      </c>
      <c r="V90" s="14">
        <f t="shared" si="51"/>
        <v>110476.87481603501</v>
      </c>
      <c r="W90" s="14">
        <f t="shared" si="51"/>
        <v>110476.87481603501</v>
      </c>
      <c r="X90" s="14">
        <f t="shared" si="51"/>
        <v>110476.87481603501</v>
      </c>
      <c r="Y90" s="14">
        <f t="shared" si="51"/>
        <v>110476.87481603501</v>
      </c>
      <c r="Z90" s="14">
        <f t="shared" si="51"/>
        <v>110476.87481603501</v>
      </c>
      <c r="AA90" s="14">
        <f t="shared" si="51"/>
        <v>110476.87481603501</v>
      </c>
      <c r="AB90" s="14">
        <f t="shared" si="51"/>
        <v>110476.87481603501</v>
      </c>
      <c r="AC90" s="74">
        <f t="shared" si="53"/>
        <v>1243687.393344315</v>
      </c>
    </row>
    <row r="91" spans="1:29" ht="15.75" outlineLevel="2" x14ac:dyDescent="0.25">
      <c r="A91" s="10">
        <v>27</v>
      </c>
      <c r="B91" s="12" t="s">
        <v>53</v>
      </c>
      <c r="C91" s="78"/>
      <c r="D91" s="78">
        <v>1480</v>
      </c>
      <c r="E91" s="109">
        <v>298</v>
      </c>
      <c r="F91" s="84"/>
      <c r="G91" s="108">
        <v>1.024</v>
      </c>
      <c r="H91" s="13" t="s">
        <v>8</v>
      </c>
      <c r="I91" s="13" t="s">
        <v>287</v>
      </c>
      <c r="J91" s="66">
        <v>2460900</v>
      </c>
      <c r="K91" s="66">
        <v>205075</v>
      </c>
      <c r="L91" s="51">
        <v>0.66892689999999999</v>
      </c>
      <c r="M91" s="14">
        <f>ROUND(K91*L91,2)</f>
        <v>137180.18</v>
      </c>
      <c r="N91" s="14">
        <f t="shared" si="48"/>
        <v>137180.18</v>
      </c>
      <c r="O91" s="14">
        <f t="shared" si="49"/>
        <v>137180.18</v>
      </c>
      <c r="P91" s="13" t="s">
        <v>287</v>
      </c>
      <c r="Q91" s="66">
        <v>2460900</v>
      </c>
      <c r="R91" s="66">
        <v>205075</v>
      </c>
      <c r="S91" s="92">
        <v>0.66892689999999999</v>
      </c>
      <c r="T91" s="100">
        <f t="shared" si="52"/>
        <v>140472.50843392001</v>
      </c>
      <c r="U91" s="14">
        <f t="shared" si="51"/>
        <v>140472.50843392001</v>
      </c>
      <c r="V91" s="14">
        <f t="shared" si="51"/>
        <v>140472.50843392001</v>
      </c>
      <c r="W91" s="14">
        <f t="shared" si="51"/>
        <v>140472.50843392001</v>
      </c>
      <c r="X91" s="14">
        <f t="shared" si="51"/>
        <v>140472.50843392001</v>
      </c>
      <c r="Y91" s="14">
        <f t="shared" si="51"/>
        <v>140472.50843392001</v>
      </c>
      <c r="Z91" s="14">
        <f t="shared" si="51"/>
        <v>140472.50843392001</v>
      </c>
      <c r="AA91" s="14">
        <f t="shared" si="51"/>
        <v>140472.50843392001</v>
      </c>
      <c r="AB91" s="14">
        <f t="shared" si="51"/>
        <v>140472.50843392001</v>
      </c>
      <c r="AC91" s="74">
        <f t="shared" si="53"/>
        <v>1675793.1159052805</v>
      </c>
    </row>
    <row r="92" spans="1:29" ht="15.75" outlineLevel="2" x14ac:dyDescent="0.25">
      <c r="A92" s="10">
        <v>28</v>
      </c>
      <c r="B92" s="12" t="s">
        <v>213</v>
      </c>
      <c r="C92" s="78"/>
      <c r="D92" s="78">
        <v>1284</v>
      </c>
      <c r="E92" s="109">
        <v>210</v>
      </c>
      <c r="F92" s="84"/>
      <c r="G92" s="108">
        <v>1.0209999999999999</v>
      </c>
      <c r="H92" s="13" t="s">
        <v>8</v>
      </c>
      <c r="I92" s="13" t="s">
        <v>287</v>
      </c>
      <c r="J92" s="66">
        <v>2460900</v>
      </c>
      <c r="K92" s="66">
        <v>205075</v>
      </c>
      <c r="L92" s="51">
        <v>0.52711790000000003</v>
      </c>
      <c r="M92" s="14">
        <f>ROUND(K92*L92,2)</f>
        <v>108098.7</v>
      </c>
      <c r="N92" s="14">
        <f t="shared" si="48"/>
        <v>108098.7</v>
      </c>
      <c r="O92" s="14">
        <f t="shared" si="49"/>
        <v>108098.7</v>
      </c>
      <c r="P92" s="13" t="s">
        <v>287</v>
      </c>
      <c r="Q92" s="66">
        <v>2460900</v>
      </c>
      <c r="R92" s="66">
        <v>205075</v>
      </c>
      <c r="S92" s="92">
        <v>0.52711790000000003</v>
      </c>
      <c r="T92" s="100">
        <f t="shared" si="52"/>
        <v>110368.7761126925</v>
      </c>
      <c r="U92" s="14">
        <f t="shared" si="51"/>
        <v>110368.7761126925</v>
      </c>
      <c r="V92" s="14">
        <f t="shared" si="51"/>
        <v>110368.7761126925</v>
      </c>
      <c r="W92" s="14">
        <f t="shared" si="51"/>
        <v>110368.7761126925</v>
      </c>
      <c r="X92" s="14">
        <f t="shared" si="51"/>
        <v>110368.7761126925</v>
      </c>
      <c r="Y92" s="14">
        <f t="shared" si="51"/>
        <v>110368.7761126925</v>
      </c>
      <c r="Z92" s="14">
        <f t="shared" si="51"/>
        <v>110368.7761126925</v>
      </c>
      <c r="AA92" s="14">
        <f t="shared" si="51"/>
        <v>110368.7761126925</v>
      </c>
      <c r="AB92" s="14">
        <f t="shared" si="51"/>
        <v>110368.7761126925</v>
      </c>
      <c r="AC92" s="74">
        <f t="shared" si="53"/>
        <v>1317615.0850142324</v>
      </c>
    </row>
    <row r="93" spans="1:29" ht="15.75" outlineLevel="2" x14ac:dyDescent="0.25">
      <c r="A93" s="19">
        <v>29</v>
      </c>
      <c r="B93" s="12" t="s">
        <v>55</v>
      </c>
      <c r="C93" s="78"/>
      <c r="D93" s="78">
        <v>1009</v>
      </c>
      <c r="E93" s="109">
        <v>250</v>
      </c>
      <c r="F93" s="85"/>
      <c r="G93" s="108">
        <v>1.02</v>
      </c>
      <c r="H93" s="13" t="s">
        <v>8</v>
      </c>
      <c r="I93" s="13" t="s">
        <v>287</v>
      </c>
      <c r="J93" s="66">
        <v>2460900</v>
      </c>
      <c r="K93" s="66">
        <v>205075</v>
      </c>
      <c r="L93" s="51">
        <v>0.52711790000000003</v>
      </c>
      <c r="M93" s="14">
        <f>ROUND(K93*L93,2)</f>
        <v>108098.7</v>
      </c>
      <c r="N93" s="14">
        <f t="shared" si="48"/>
        <v>108098.7</v>
      </c>
      <c r="O93" s="14">
        <f t="shared" si="49"/>
        <v>108098.7</v>
      </c>
      <c r="P93" s="13" t="s">
        <v>287</v>
      </c>
      <c r="Q93" s="66">
        <v>2460900</v>
      </c>
      <c r="R93" s="66">
        <v>205075</v>
      </c>
      <c r="S93" s="94">
        <v>0.66892689999999999</v>
      </c>
      <c r="T93" s="100">
        <f t="shared" si="52"/>
        <v>139923.78769785</v>
      </c>
      <c r="U93" s="14">
        <f t="shared" si="51"/>
        <v>139923.78769785</v>
      </c>
      <c r="V93" s="14">
        <f t="shared" si="51"/>
        <v>139923.78769785</v>
      </c>
      <c r="W93" s="14">
        <f t="shared" si="51"/>
        <v>139923.78769785</v>
      </c>
      <c r="X93" s="14">
        <f t="shared" si="51"/>
        <v>139923.78769785</v>
      </c>
      <c r="Y93" s="14">
        <f t="shared" si="51"/>
        <v>139923.78769785</v>
      </c>
      <c r="Z93" s="14">
        <f t="shared" si="51"/>
        <v>139923.78769785</v>
      </c>
      <c r="AA93" s="14">
        <f t="shared" si="51"/>
        <v>139923.78769785</v>
      </c>
      <c r="AB93" s="14">
        <f t="shared" si="51"/>
        <v>139923.78769785</v>
      </c>
      <c r="AC93" s="74">
        <f t="shared" si="53"/>
        <v>1583610.1892806501</v>
      </c>
    </row>
    <row r="94" spans="1:29" ht="15.75" outlineLevel="2" x14ac:dyDescent="0.25">
      <c r="A94" s="19">
        <v>30</v>
      </c>
      <c r="B94" s="12" t="s">
        <v>262</v>
      </c>
      <c r="C94" s="78"/>
      <c r="D94" s="78">
        <v>1139</v>
      </c>
      <c r="E94" s="109">
        <v>197</v>
      </c>
      <c r="F94" s="85"/>
      <c r="G94" s="108">
        <v>1.02</v>
      </c>
      <c r="H94" s="13" t="s">
        <v>8</v>
      </c>
      <c r="I94" s="13" t="s">
        <v>287</v>
      </c>
      <c r="J94" s="66">
        <v>2460900</v>
      </c>
      <c r="K94" s="66">
        <v>205075</v>
      </c>
      <c r="L94" s="51">
        <v>0.52711790000000003</v>
      </c>
      <c r="M94" s="14">
        <f>ROUND(K94*L94,2)</f>
        <v>108098.7</v>
      </c>
      <c r="N94" s="14">
        <f t="shared" si="48"/>
        <v>108098.7</v>
      </c>
      <c r="O94" s="14">
        <f t="shared" si="49"/>
        <v>108098.7</v>
      </c>
      <c r="P94" s="13" t="s">
        <v>287</v>
      </c>
      <c r="Q94" s="66">
        <v>2460900</v>
      </c>
      <c r="R94" s="66">
        <v>205075</v>
      </c>
      <c r="S94" s="92">
        <v>0.52711790000000003</v>
      </c>
      <c r="T94" s="100">
        <f t="shared" si="52"/>
        <v>110260.67740935001</v>
      </c>
      <c r="U94" s="14">
        <f t="shared" si="51"/>
        <v>110260.67740935001</v>
      </c>
      <c r="V94" s="14">
        <f t="shared" si="51"/>
        <v>110260.67740935001</v>
      </c>
      <c r="W94" s="14">
        <f t="shared" si="51"/>
        <v>110260.67740935001</v>
      </c>
      <c r="X94" s="14">
        <f t="shared" si="51"/>
        <v>110260.67740935001</v>
      </c>
      <c r="Y94" s="14">
        <f t="shared" si="51"/>
        <v>110260.67740935001</v>
      </c>
      <c r="Z94" s="14">
        <f t="shared" si="51"/>
        <v>110260.67740935001</v>
      </c>
      <c r="AA94" s="14">
        <f t="shared" si="51"/>
        <v>110260.67740935001</v>
      </c>
      <c r="AB94" s="14">
        <f t="shared" si="51"/>
        <v>110260.67740935001</v>
      </c>
      <c r="AC94" s="74">
        <f t="shared" si="53"/>
        <v>1316642.19668415</v>
      </c>
    </row>
    <row r="95" spans="1:29" ht="18.75" outlineLevel="2" x14ac:dyDescent="0.25">
      <c r="A95" s="10"/>
      <c r="B95" s="11" t="s">
        <v>26</v>
      </c>
      <c r="C95" s="9">
        <v>2</v>
      </c>
      <c r="D95" s="9">
        <f>D96+D97</f>
        <v>3500</v>
      </c>
      <c r="E95" s="79">
        <f>E96+E97</f>
        <v>650</v>
      </c>
      <c r="F95" s="9"/>
      <c r="G95" s="7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77"/>
      <c r="T95" s="100"/>
      <c r="U95" s="14"/>
      <c r="V95" s="13"/>
      <c r="W95" s="13"/>
      <c r="X95" s="13"/>
      <c r="Y95" s="13"/>
      <c r="Z95" s="13"/>
      <c r="AA95" s="13"/>
      <c r="AB95" s="13"/>
      <c r="AC95" s="74">
        <f>AC96+AC97</f>
        <v>3545619.6266986113</v>
      </c>
    </row>
    <row r="96" spans="1:29" ht="31.5" outlineLevel="2" x14ac:dyDescent="0.25">
      <c r="A96" s="10">
        <v>31</v>
      </c>
      <c r="B96" s="12" t="s">
        <v>57</v>
      </c>
      <c r="C96" s="78"/>
      <c r="D96" s="78">
        <v>1896</v>
      </c>
      <c r="E96" s="109">
        <v>452</v>
      </c>
      <c r="F96" s="81"/>
      <c r="G96" s="113">
        <v>1.028</v>
      </c>
      <c r="H96" s="13" t="s">
        <v>8</v>
      </c>
      <c r="I96" s="13" t="s">
        <v>292</v>
      </c>
      <c r="J96" s="66">
        <v>2907100</v>
      </c>
      <c r="K96" s="66">
        <v>242258.33</v>
      </c>
      <c r="L96" s="51">
        <v>0.72367289999999995</v>
      </c>
      <c r="M96" s="14">
        <f>ROUND(K96*L96,2)</f>
        <v>175315.79</v>
      </c>
      <c r="N96" s="14">
        <f t="shared" si="48"/>
        <v>175315.79</v>
      </c>
      <c r="O96" s="14">
        <f t="shared" si="49"/>
        <v>175315.79</v>
      </c>
      <c r="P96" s="13" t="s">
        <v>292</v>
      </c>
      <c r="Q96" s="66">
        <v>2907100</v>
      </c>
      <c r="R96" s="66">
        <v>242258.33</v>
      </c>
      <c r="S96" s="92">
        <v>0.72367289999999995</v>
      </c>
      <c r="T96" s="100">
        <f>$R$96*S96*G96</f>
        <v>180224.63029042416</v>
      </c>
      <c r="U96" s="14">
        <f t="shared" si="51"/>
        <v>180224.63029042416</v>
      </c>
      <c r="V96" s="14">
        <f t="shared" si="51"/>
        <v>180224.63029042416</v>
      </c>
      <c r="W96" s="14">
        <f t="shared" si="51"/>
        <v>180224.63029042416</v>
      </c>
      <c r="X96" s="14">
        <f t="shared" si="51"/>
        <v>180224.63029042416</v>
      </c>
      <c r="Y96" s="14">
        <f t="shared" si="51"/>
        <v>180224.63029042416</v>
      </c>
      <c r="Z96" s="14">
        <f t="shared" si="51"/>
        <v>180224.63029042416</v>
      </c>
      <c r="AA96" s="14">
        <f t="shared" si="51"/>
        <v>180224.63029042416</v>
      </c>
      <c r="AB96" s="14">
        <f t="shared" si="51"/>
        <v>180224.63029042416</v>
      </c>
      <c r="AC96" s="74">
        <f>M96+N96+O96+T96+U96+V96+W96+X96+Y96+Z96+AA96+AB96</f>
        <v>2147969.0426138178</v>
      </c>
    </row>
    <row r="97" spans="1:29" ht="31.5" outlineLevel="2" x14ac:dyDescent="0.25">
      <c r="A97" s="10">
        <v>32</v>
      </c>
      <c r="B97" s="12" t="s">
        <v>54</v>
      </c>
      <c r="C97" s="78"/>
      <c r="D97" s="78">
        <v>1604</v>
      </c>
      <c r="E97" s="109">
        <v>198</v>
      </c>
      <c r="F97" s="81"/>
      <c r="G97" s="113">
        <v>1.018</v>
      </c>
      <c r="H97" s="13"/>
      <c r="I97" s="13" t="s">
        <v>301</v>
      </c>
      <c r="J97" s="66">
        <v>2907100</v>
      </c>
      <c r="K97" s="66">
        <v>242258.33</v>
      </c>
      <c r="L97" s="51">
        <v>0.52711790000000003</v>
      </c>
      <c r="M97" s="14">
        <v>108098.7</v>
      </c>
      <c r="N97" s="14">
        <f t="shared" si="48"/>
        <v>108098.7</v>
      </c>
      <c r="O97" s="14">
        <f t="shared" si="49"/>
        <v>108098.7</v>
      </c>
      <c r="P97" s="13" t="s">
        <v>301</v>
      </c>
      <c r="Q97" s="66">
        <v>2907100</v>
      </c>
      <c r="R97" s="66">
        <v>242258.33</v>
      </c>
      <c r="S97" s="92">
        <v>0.48358649999999997</v>
      </c>
      <c r="T97" s="100">
        <f>$R$96*S97*G97</f>
        <v>119261.6093427548</v>
      </c>
      <c r="U97" s="14">
        <f t="shared" ref="U97:AB97" si="54">T97</f>
        <v>119261.6093427548</v>
      </c>
      <c r="V97" s="14">
        <f t="shared" si="54"/>
        <v>119261.6093427548</v>
      </c>
      <c r="W97" s="14">
        <f t="shared" si="54"/>
        <v>119261.6093427548</v>
      </c>
      <c r="X97" s="14">
        <f t="shared" si="54"/>
        <v>119261.6093427548</v>
      </c>
      <c r="Y97" s="14">
        <f t="shared" si="54"/>
        <v>119261.6093427548</v>
      </c>
      <c r="Z97" s="14">
        <f t="shared" si="54"/>
        <v>119261.6093427548</v>
      </c>
      <c r="AA97" s="14">
        <f t="shared" si="54"/>
        <v>119261.6093427548</v>
      </c>
      <c r="AB97" s="14">
        <f t="shared" si="54"/>
        <v>119261.6093427548</v>
      </c>
      <c r="AC97" s="74">
        <f>M97+N97+O97+T97+U97+V97+W97+X97+Y97+Z97+AA97+AB97</f>
        <v>1397650.5840847932</v>
      </c>
    </row>
    <row r="98" spans="1:29" ht="15.75" x14ac:dyDescent="0.25">
      <c r="A98" s="15">
        <v>4</v>
      </c>
      <c r="B98" s="24" t="s">
        <v>58</v>
      </c>
      <c r="C98" s="9">
        <f>C99+C112</f>
        <v>14</v>
      </c>
      <c r="D98" s="68">
        <f t="shared" ref="D98:AC98" si="55">D99+D112</f>
        <v>8292</v>
      </c>
      <c r="E98" s="111">
        <f t="shared" si="55"/>
        <v>2108</v>
      </c>
      <c r="F98" s="68"/>
      <c r="G98" s="112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93"/>
      <c r="T98" s="100"/>
      <c r="U98" s="6"/>
      <c r="V98" s="6"/>
      <c r="W98" s="6"/>
      <c r="X98" s="6"/>
      <c r="Y98" s="6"/>
      <c r="Z98" s="6"/>
      <c r="AA98" s="6"/>
      <c r="AB98" s="6"/>
      <c r="AC98" s="73">
        <f t="shared" si="55"/>
        <v>13000455.479626708</v>
      </c>
    </row>
    <row r="99" spans="1:29" ht="18.75" outlineLevel="1" x14ac:dyDescent="0.25">
      <c r="A99" s="10"/>
      <c r="B99" s="21" t="s">
        <v>6</v>
      </c>
      <c r="C99" s="23">
        <v>12</v>
      </c>
      <c r="D99" s="69">
        <f t="shared" ref="D99:E99" si="56">SUM(D100:D111)</f>
        <v>6431</v>
      </c>
      <c r="E99" s="115">
        <f t="shared" si="56"/>
        <v>1634</v>
      </c>
      <c r="F99" s="69"/>
      <c r="G99" s="116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96"/>
      <c r="T99" s="100"/>
      <c r="U99" s="22"/>
      <c r="V99" s="22"/>
      <c r="W99" s="22"/>
      <c r="X99" s="22"/>
      <c r="Y99" s="22"/>
      <c r="Z99" s="22"/>
      <c r="AA99" s="22"/>
      <c r="AB99" s="22"/>
      <c r="AC99" s="76">
        <f t="shared" ref="AC99" si="57">SUM(AC100:AC111)</f>
        <v>10359387.979617748</v>
      </c>
    </row>
    <row r="100" spans="1:29" ht="15.75" outlineLevel="2" x14ac:dyDescent="0.25">
      <c r="A100" s="10">
        <v>1</v>
      </c>
      <c r="B100" s="12" t="s">
        <v>59</v>
      </c>
      <c r="C100" s="78"/>
      <c r="D100" s="78">
        <v>717</v>
      </c>
      <c r="E100" s="109">
        <v>171</v>
      </c>
      <c r="F100" s="86"/>
      <c r="G100" s="108">
        <v>1.022</v>
      </c>
      <c r="H100" s="13" t="s">
        <v>8</v>
      </c>
      <c r="I100" s="13" t="s">
        <v>274</v>
      </c>
      <c r="J100" s="52">
        <v>1230500</v>
      </c>
      <c r="K100" s="52">
        <v>102541.67</v>
      </c>
      <c r="L100" s="51">
        <v>0.81071280000000001</v>
      </c>
      <c r="M100" s="14">
        <f t="shared" ref="M100:M111" si="58">ROUND(K100*L100,2)</f>
        <v>83131.839999999997</v>
      </c>
      <c r="N100" s="14">
        <f t="shared" si="48"/>
        <v>83131.839999999997</v>
      </c>
      <c r="O100" s="14">
        <f t="shared" si="49"/>
        <v>83131.839999999997</v>
      </c>
      <c r="P100" s="13" t="s">
        <v>274</v>
      </c>
      <c r="Q100" s="52">
        <v>1230500</v>
      </c>
      <c r="R100" s="52">
        <v>102541.67</v>
      </c>
      <c r="S100" s="92">
        <v>0.81071280000000001</v>
      </c>
      <c r="T100" s="100">
        <f t="shared" ref="T100:T111" si="59">$R$100*S100*G100</f>
        <v>84960.744979228271</v>
      </c>
      <c r="U100" s="14">
        <f>T100</f>
        <v>84960.744979228271</v>
      </c>
      <c r="V100" s="14">
        <f t="shared" ref="V100:AB100" si="60">U100</f>
        <v>84960.744979228271</v>
      </c>
      <c r="W100" s="14">
        <f t="shared" si="60"/>
        <v>84960.744979228271</v>
      </c>
      <c r="X100" s="14">
        <f t="shared" si="60"/>
        <v>84960.744979228271</v>
      </c>
      <c r="Y100" s="14">
        <f t="shared" si="60"/>
        <v>84960.744979228271</v>
      </c>
      <c r="Z100" s="14">
        <f t="shared" si="60"/>
        <v>84960.744979228271</v>
      </c>
      <c r="AA100" s="14">
        <f t="shared" si="60"/>
        <v>84960.744979228271</v>
      </c>
      <c r="AB100" s="14">
        <f t="shared" si="60"/>
        <v>84960.744979228271</v>
      </c>
      <c r="AC100" s="74">
        <f t="shared" ref="AC100:AC111" si="61">M100+N100+O100+T100+U100+V100+W100+X100+Y100+Z100+AA100+AB100</f>
        <v>1014042.2248130542</v>
      </c>
    </row>
    <row r="101" spans="1:29" ht="15.75" outlineLevel="2" x14ac:dyDescent="0.25">
      <c r="A101" s="10">
        <v>2</v>
      </c>
      <c r="B101" s="12" t="s">
        <v>60</v>
      </c>
      <c r="C101" s="78"/>
      <c r="D101" s="78">
        <v>542</v>
      </c>
      <c r="E101" s="109">
        <v>149</v>
      </c>
      <c r="F101" s="86"/>
      <c r="G101" s="108">
        <v>1.02</v>
      </c>
      <c r="H101" s="13" t="s">
        <v>8</v>
      </c>
      <c r="I101" s="13" t="s">
        <v>274</v>
      </c>
      <c r="J101" s="52">
        <v>1230500</v>
      </c>
      <c r="K101" s="52">
        <v>102541.67</v>
      </c>
      <c r="L101" s="51">
        <v>0.81071280000000001</v>
      </c>
      <c r="M101" s="14">
        <f t="shared" si="58"/>
        <v>83131.839999999997</v>
      </c>
      <c r="N101" s="14">
        <f t="shared" si="48"/>
        <v>83131.839999999997</v>
      </c>
      <c r="O101" s="14">
        <f t="shared" si="49"/>
        <v>83131.839999999997</v>
      </c>
      <c r="P101" s="13" t="s">
        <v>274</v>
      </c>
      <c r="Q101" s="52">
        <v>1230500</v>
      </c>
      <c r="R101" s="52">
        <v>102541.67</v>
      </c>
      <c r="S101" s="92">
        <v>0.81071280000000001</v>
      </c>
      <c r="T101" s="100">
        <f t="shared" si="59"/>
        <v>84794.481290423515</v>
      </c>
      <c r="U101" s="14">
        <f t="shared" ref="U101:AB114" si="62">T101</f>
        <v>84794.481290423515</v>
      </c>
      <c r="V101" s="14">
        <f t="shared" si="62"/>
        <v>84794.481290423515</v>
      </c>
      <c r="W101" s="14">
        <f t="shared" si="62"/>
        <v>84794.481290423515</v>
      </c>
      <c r="X101" s="14">
        <f t="shared" si="62"/>
        <v>84794.481290423515</v>
      </c>
      <c r="Y101" s="14">
        <f t="shared" si="62"/>
        <v>84794.481290423515</v>
      </c>
      <c r="Z101" s="14">
        <f t="shared" si="62"/>
        <v>84794.481290423515</v>
      </c>
      <c r="AA101" s="14">
        <f t="shared" si="62"/>
        <v>84794.481290423515</v>
      </c>
      <c r="AB101" s="14">
        <f t="shared" si="62"/>
        <v>84794.481290423515</v>
      </c>
      <c r="AC101" s="74">
        <f t="shared" si="61"/>
        <v>1012545.8516138118</v>
      </c>
    </row>
    <row r="102" spans="1:29" ht="15.75" outlineLevel="2" x14ac:dyDescent="0.25">
      <c r="A102" s="10">
        <v>3</v>
      </c>
      <c r="B102" s="12" t="s">
        <v>61</v>
      </c>
      <c r="C102" s="78"/>
      <c r="D102" s="78">
        <v>784</v>
      </c>
      <c r="E102" s="109">
        <v>204</v>
      </c>
      <c r="F102" s="86"/>
      <c r="G102" s="108">
        <v>1.0269999999999999</v>
      </c>
      <c r="H102" s="13" t="s">
        <v>8</v>
      </c>
      <c r="I102" s="13" t="s">
        <v>274</v>
      </c>
      <c r="J102" s="52">
        <v>1230500</v>
      </c>
      <c r="K102" s="52">
        <v>102541.67</v>
      </c>
      <c r="L102" s="51">
        <v>0.81071280000000001</v>
      </c>
      <c r="M102" s="14">
        <f t="shared" si="58"/>
        <v>83131.839999999997</v>
      </c>
      <c r="N102" s="14">
        <f t="shared" si="48"/>
        <v>83131.839999999997</v>
      </c>
      <c r="O102" s="14">
        <f t="shared" si="49"/>
        <v>83131.839999999997</v>
      </c>
      <c r="P102" s="13" t="s">
        <v>274</v>
      </c>
      <c r="Q102" s="52">
        <v>1230500</v>
      </c>
      <c r="R102" s="52">
        <v>102541.67</v>
      </c>
      <c r="S102" s="92">
        <v>0.81071280000000001</v>
      </c>
      <c r="T102" s="100">
        <f t="shared" si="59"/>
        <v>85376.404201240133</v>
      </c>
      <c r="U102" s="14">
        <f t="shared" si="62"/>
        <v>85376.404201240133</v>
      </c>
      <c r="V102" s="14">
        <f t="shared" si="62"/>
        <v>85376.404201240133</v>
      </c>
      <c r="W102" s="14">
        <f t="shared" si="62"/>
        <v>85376.404201240133</v>
      </c>
      <c r="X102" s="14">
        <f t="shared" si="62"/>
        <v>85376.404201240133</v>
      </c>
      <c r="Y102" s="14">
        <f t="shared" si="62"/>
        <v>85376.404201240133</v>
      </c>
      <c r="Z102" s="14">
        <f t="shared" si="62"/>
        <v>85376.404201240133</v>
      </c>
      <c r="AA102" s="14">
        <f t="shared" si="62"/>
        <v>85376.404201240133</v>
      </c>
      <c r="AB102" s="14">
        <f t="shared" si="62"/>
        <v>85376.404201240133</v>
      </c>
      <c r="AC102" s="74">
        <f t="shared" si="61"/>
        <v>1017783.1578111614</v>
      </c>
    </row>
    <row r="103" spans="1:29" ht="15.75" outlineLevel="2" x14ac:dyDescent="0.25">
      <c r="A103" s="10">
        <v>4</v>
      </c>
      <c r="B103" s="12" t="s">
        <v>62</v>
      </c>
      <c r="C103" s="78"/>
      <c r="D103" s="78">
        <v>470</v>
      </c>
      <c r="E103" s="109">
        <v>130</v>
      </c>
      <c r="F103" s="86"/>
      <c r="G103" s="108">
        <v>1</v>
      </c>
      <c r="H103" s="13" t="s">
        <v>8</v>
      </c>
      <c r="I103" s="13" t="s">
        <v>274</v>
      </c>
      <c r="J103" s="52">
        <v>1230500</v>
      </c>
      <c r="K103" s="52">
        <v>102541.67</v>
      </c>
      <c r="L103" s="51">
        <v>0.24349999999999999</v>
      </c>
      <c r="M103" s="14">
        <f t="shared" si="58"/>
        <v>24968.9</v>
      </c>
      <c r="N103" s="14">
        <f t="shared" si="48"/>
        <v>24968.9</v>
      </c>
      <c r="O103" s="14">
        <f t="shared" si="49"/>
        <v>24968.9</v>
      </c>
      <c r="P103" s="13" t="s">
        <v>274</v>
      </c>
      <c r="Q103" s="52">
        <v>1230500</v>
      </c>
      <c r="R103" s="52">
        <v>102541.67</v>
      </c>
      <c r="S103" s="92">
        <v>0.24349999999999999</v>
      </c>
      <c r="T103" s="100">
        <f t="shared" si="59"/>
        <v>24968.896645000001</v>
      </c>
      <c r="U103" s="14">
        <f t="shared" si="62"/>
        <v>24968.896645000001</v>
      </c>
      <c r="V103" s="14">
        <f t="shared" si="62"/>
        <v>24968.896645000001</v>
      </c>
      <c r="W103" s="14">
        <f t="shared" si="62"/>
        <v>24968.896645000001</v>
      </c>
      <c r="X103" s="14">
        <f t="shared" si="62"/>
        <v>24968.896645000001</v>
      </c>
      <c r="Y103" s="14">
        <f t="shared" si="62"/>
        <v>24968.896645000001</v>
      </c>
      <c r="Z103" s="14">
        <f t="shared" si="62"/>
        <v>24968.896645000001</v>
      </c>
      <c r="AA103" s="14">
        <f t="shared" si="62"/>
        <v>24968.896645000001</v>
      </c>
      <c r="AB103" s="14">
        <f t="shared" si="62"/>
        <v>24968.896645000001</v>
      </c>
      <c r="AC103" s="74">
        <f t="shared" si="61"/>
        <v>299626.76980500005</v>
      </c>
    </row>
    <row r="104" spans="1:29" ht="15.75" outlineLevel="2" x14ac:dyDescent="0.25">
      <c r="A104" s="43">
        <v>5</v>
      </c>
      <c r="B104" s="12" t="s">
        <v>246</v>
      </c>
      <c r="C104" s="78"/>
      <c r="D104" s="78">
        <v>660</v>
      </c>
      <c r="E104" s="109">
        <v>187</v>
      </c>
      <c r="F104" s="87"/>
      <c r="G104" s="108">
        <v>1.024</v>
      </c>
      <c r="H104" s="13" t="s">
        <v>8</v>
      </c>
      <c r="I104" s="13" t="s">
        <v>274</v>
      </c>
      <c r="J104" s="52">
        <v>1230500</v>
      </c>
      <c r="K104" s="52">
        <v>102541.67</v>
      </c>
      <c r="L104" s="51">
        <v>0.81071280000000001</v>
      </c>
      <c r="M104" s="14">
        <f t="shared" si="58"/>
        <v>83131.839999999997</v>
      </c>
      <c r="N104" s="14">
        <f t="shared" si="48"/>
        <v>83131.839999999997</v>
      </c>
      <c r="O104" s="14">
        <f t="shared" si="49"/>
        <v>83131.839999999997</v>
      </c>
      <c r="P104" s="13" t="s">
        <v>274</v>
      </c>
      <c r="Q104" s="52">
        <v>1230500</v>
      </c>
      <c r="R104" s="52">
        <v>102541.67</v>
      </c>
      <c r="S104" s="92">
        <v>0.81071280000000001</v>
      </c>
      <c r="T104" s="100">
        <f t="shared" si="59"/>
        <v>85127.008668033013</v>
      </c>
      <c r="U104" s="14">
        <f t="shared" si="62"/>
        <v>85127.008668033013</v>
      </c>
      <c r="V104" s="14">
        <f t="shared" si="62"/>
        <v>85127.008668033013</v>
      </c>
      <c r="W104" s="14">
        <f t="shared" si="62"/>
        <v>85127.008668033013</v>
      </c>
      <c r="X104" s="14">
        <f t="shared" si="62"/>
        <v>85127.008668033013</v>
      </c>
      <c r="Y104" s="14">
        <f t="shared" si="62"/>
        <v>85127.008668033013</v>
      </c>
      <c r="Z104" s="14">
        <f t="shared" si="62"/>
        <v>85127.008668033013</v>
      </c>
      <c r="AA104" s="14">
        <f t="shared" si="62"/>
        <v>85127.008668033013</v>
      </c>
      <c r="AB104" s="14">
        <f t="shared" si="62"/>
        <v>85127.008668033013</v>
      </c>
      <c r="AC104" s="74">
        <f t="shared" si="61"/>
        <v>1015538.5980122973</v>
      </c>
    </row>
    <row r="105" spans="1:29" ht="15.75" outlineLevel="2" x14ac:dyDescent="0.25">
      <c r="A105" s="43">
        <v>6</v>
      </c>
      <c r="B105" s="12" t="s">
        <v>216</v>
      </c>
      <c r="C105" s="78"/>
      <c r="D105" s="78">
        <v>147</v>
      </c>
      <c r="E105" s="109">
        <v>38</v>
      </c>
      <c r="F105" s="87"/>
      <c r="G105" s="108">
        <v>1.0049999999999999</v>
      </c>
      <c r="H105" s="13" t="s">
        <v>8</v>
      </c>
      <c r="I105" s="13" t="s">
        <v>274</v>
      </c>
      <c r="J105" s="52">
        <v>1230500</v>
      </c>
      <c r="K105" s="52">
        <v>102541.67</v>
      </c>
      <c r="L105" s="51">
        <v>0.81071280000000001</v>
      </c>
      <c r="M105" s="14">
        <f t="shared" si="58"/>
        <v>83131.839999999997</v>
      </c>
      <c r="N105" s="14">
        <f t="shared" si="48"/>
        <v>83131.839999999997</v>
      </c>
      <c r="O105" s="14">
        <f t="shared" si="49"/>
        <v>83131.839999999997</v>
      </c>
      <c r="P105" s="13" t="s">
        <v>274</v>
      </c>
      <c r="Q105" s="52">
        <v>1230500</v>
      </c>
      <c r="R105" s="52">
        <v>102541.67</v>
      </c>
      <c r="S105" s="92">
        <v>0.81071280000000001</v>
      </c>
      <c r="T105" s="100">
        <f t="shared" si="59"/>
        <v>83547.503624387871</v>
      </c>
      <c r="U105" s="14">
        <f t="shared" si="62"/>
        <v>83547.503624387871</v>
      </c>
      <c r="V105" s="14">
        <f t="shared" si="62"/>
        <v>83547.503624387871</v>
      </c>
      <c r="W105" s="14">
        <f t="shared" si="62"/>
        <v>83547.503624387871</v>
      </c>
      <c r="X105" s="14">
        <f t="shared" si="62"/>
        <v>83547.503624387871</v>
      </c>
      <c r="Y105" s="14">
        <f t="shared" si="62"/>
        <v>83547.503624387871</v>
      </c>
      <c r="Z105" s="14">
        <f t="shared" si="62"/>
        <v>83547.503624387871</v>
      </c>
      <c r="AA105" s="14">
        <f t="shared" si="62"/>
        <v>83547.503624387871</v>
      </c>
      <c r="AB105" s="14">
        <f t="shared" si="62"/>
        <v>83547.503624387871</v>
      </c>
      <c r="AC105" s="74">
        <f t="shared" si="61"/>
        <v>1001323.052619491</v>
      </c>
    </row>
    <row r="106" spans="1:29" ht="15.75" outlineLevel="2" x14ac:dyDescent="0.25">
      <c r="A106" s="19">
        <v>7</v>
      </c>
      <c r="B106" s="12" t="s">
        <v>63</v>
      </c>
      <c r="C106" s="78"/>
      <c r="D106" s="78">
        <v>779</v>
      </c>
      <c r="E106" s="109">
        <v>190</v>
      </c>
      <c r="F106" s="65"/>
      <c r="G106" s="108">
        <v>1.0249999999999999</v>
      </c>
      <c r="H106" s="13" t="s">
        <v>8</v>
      </c>
      <c r="I106" s="13" t="s">
        <v>274</v>
      </c>
      <c r="J106" s="52">
        <v>1230500</v>
      </c>
      <c r="K106" s="52">
        <v>102541.67</v>
      </c>
      <c r="L106" s="51">
        <v>0.81071280000000001</v>
      </c>
      <c r="M106" s="14">
        <f t="shared" si="58"/>
        <v>83131.839999999997</v>
      </c>
      <c r="N106" s="14">
        <f t="shared" si="48"/>
        <v>83131.839999999997</v>
      </c>
      <c r="O106" s="14">
        <f t="shared" si="49"/>
        <v>83131.839999999997</v>
      </c>
      <c r="P106" s="13" t="s">
        <v>274</v>
      </c>
      <c r="Q106" s="52">
        <v>1230500</v>
      </c>
      <c r="R106" s="52">
        <v>102541.67</v>
      </c>
      <c r="S106" s="92">
        <v>0.81071280000000001</v>
      </c>
      <c r="T106" s="100">
        <f t="shared" si="59"/>
        <v>85210.140512435391</v>
      </c>
      <c r="U106" s="14">
        <f t="shared" si="62"/>
        <v>85210.140512435391</v>
      </c>
      <c r="V106" s="14">
        <f t="shared" si="62"/>
        <v>85210.140512435391</v>
      </c>
      <c r="W106" s="14">
        <f t="shared" si="62"/>
        <v>85210.140512435391</v>
      </c>
      <c r="X106" s="14">
        <f t="shared" si="62"/>
        <v>85210.140512435391</v>
      </c>
      <c r="Y106" s="14">
        <f t="shared" si="62"/>
        <v>85210.140512435391</v>
      </c>
      <c r="Z106" s="14">
        <f t="shared" si="62"/>
        <v>85210.140512435391</v>
      </c>
      <c r="AA106" s="14">
        <f t="shared" si="62"/>
        <v>85210.140512435391</v>
      </c>
      <c r="AB106" s="14">
        <f t="shared" si="62"/>
        <v>85210.140512435391</v>
      </c>
      <c r="AC106" s="74">
        <f t="shared" si="61"/>
        <v>1016286.7846119183</v>
      </c>
    </row>
    <row r="107" spans="1:29" ht="15.75" outlineLevel="2" x14ac:dyDescent="0.25">
      <c r="A107" s="19">
        <v>8</v>
      </c>
      <c r="B107" s="12" t="s">
        <v>64</v>
      </c>
      <c r="C107" s="78"/>
      <c r="D107" s="78">
        <v>603</v>
      </c>
      <c r="E107" s="109">
        <v>155</v>
      </c>
      <c r="F107" s="65"/>
      <c r="G107" s="108">
        <v>1.02</v>
      </c>
      <c r="H107" s="13" t="s">
        <v>8</v>
      </c>
      <c r="I107" s="13" t="s">
        <v>274</v>
      </c>
      <c r="J107" s="52">
        <v>1230500</v>
      </c>
      <c r="K107" s="52">
        <v>102541.67</v>
      </c>
      <c r="L107" s="51">
        <v>0.81071280000000001</v>
      </c>
      <c r="M107" s="14">
        <f t="shared" si="58"/>
        <v>83131.839999999997</v>
      </c>
      <c r="N107" s="14">
        <f t="shared" si="48"/>
        <v>83131.839999999997</v>
      </c>
      <c r="O107" s="14">
        <f t="shared" si="49"/>
        <v>83131.839999999997</v>
      </c>
      <c r="P107" s="13" t="s">
        <v>274</v>
      </c>
      <c r="Q107" s="52">
        <v>1230500</v>
      </c>
      <c r="R107" s="52">
        <v>102541.67</v>
      </c>
      <c r="S107" s="92">
        <v>0.81071280000000001</v>
      </c>
      <c r="T107" s="100">
        <f t="shared" si="59"/>
        <v>84794.481290423515</v>
      </c>
      <c r="U107" s="14">
        <f t="shared" si="62"/>
        <v>84794.481290423515</v>
      </c>
      <c r="V107" s="14">
        <f t="shared" si="62"/>
        <v>84794.481290423515</v>
      </c>
      <c r="W107" s="14">
        <f t="shared" si="62"/>
        <v>84794.481290423515</v>
      </c>
      <c r="X107" s="14">
        <f t="shared" si="62"/>
        <v>84794.481290423515</v>
      </c>
      <c r="Y107" s="14">
        <f t="shared" si="62"/>
        <v>84794.481290423515</v>
      </c>
      <c r="Z107" s="14">
        <f t="shared" si="62"/>
        <v>84794.481290423515</v>
      </c>
      <c r="AA107" s="14">
        <f t="shared" si="62"/>
        <v>84794.481290423515</v>
      </c>
      <c r="AB107" s="14">
        <f t="shared" si="62"/>
        <v>84794.481290423515</v>
      </c>
      <c r="AC107" s="74">
        <f t="shared" si="61"/>
        <v>1012545.8516138118</v>
      </c>
    </row>
    <row r="108" spans="1:29" ht="15.75" outlineLevel="2" x14ac:dyDescent="0.25">
      <c r="A108" s="19">
        <v>9</v>
      </c>
      <c r="B108" s="12" t="s">
        <v>244</v>
      </c>
      <c r="C108" s="78"/>
      <c r="D108" s="78">
        <v>540</v>
      </c>
      <c r="E108" s="109">
        <v>140</v>
      </c>
      <c r="F108" s="65"/>
      <c r="G108" s="108">
        <v>1</v>
      </c>
      <c r="H108" s="13" t="s">
        <v>8</v>
      </c>
      <c r="I108" s="13" t="s">
        <v>274</v>
      </c>
      <c r="J108" s="52">
        <v>1230500</v>
      </c>
      <c r="K108" s="52">
        <v>102541.67</v>
      </c>
      <c r="L108" s="51">
        <v>0.24349999999999999</v>
      </c>
      <c r="M108" s="14">
        <f t="shared" si="58"/>
        <v>24968.9</v>
      </c>
      <c r="N108" s="14">
        <f t="shared" si="48"/>
        <v>24968.9</v>
      </c>
      <c r="O108" s="14">
        <f t="shared" si="49"/>
        <v>24968.9</v>
      </c>
      <c r="P108" s="13" t="s">
        <v>274</v>
      </c>
      <c r="Q108" s="52">
        <v>1230500</v>
      </c>
      <c r="R108" s="52">
        <v>102541.67</v>
      </c>
      <c r="S108" s="92">
        <v>0.24349999999999999</v>
      </c>
      <c r="T108" s="100">
        <f t="shared" si="59"/>
        <v>24968.896645000001</v>
      </c>
      <c r="U108" s="14">
        <f t="shared" si="62"/>
        <v>24968.896645000001</v>
      </c>
      <c r="V108" s="14">
        <f>M108</f>
        <v>24968.9</v>
      </c>
      <c r="W108" s="14">
        <f>M108</f>
        <v>24968.9</v>
      </c>
      <c r="X108" s="14">
        <f>M108</f>
        <v>24968.9</v>
      </c>
      <c r="Y108" s="14">
        <f>M108</f>
        <v>24968.9</v>
      </c>
      <c r="Z108" s="14">
        <f>M108</f>
        <v>24968.9</v>
      </c>
      <c r="AA108" s="14">
        <f>M108</f>
        <v>24968.9</v>
      </c>
      <c r="AB108" s="14">
        <f>M108</f>
        <v>24968.9</v>
      </c>
      <c r="AC108" s="74">
        <f t="shared" si="61"/>
        <v>299626.79329</v>
      </c>
    </row>
    <row r="109" spans="1:29" ht="15.75" outlineLevel="2" x14ac:dyDescent="0.25">
      <c r="A109" s="19">
        <v>10</v>
      </c>
      <c r="B109" s="12" t="s">
        <v>245</v>
      </c>
      <c r="C109" s="78"/>
      <c r="D109" s="78">
        <v>218</v>
      </c>
      <c r="E109" s="109">
        <v>56</v>
      </c>
      <c r="F109" s="65"/>
      <c r="G109" s="108">
        <v>1.0109999999999999</v>
      </c>
      <c r="H109" s="13" t="s">
        <v>8</v>
      </c>
      <c r="I109" s="13" t="s">
        <v>274</v>
      </c>
      <c r="J109" s="52">
        <v>1230500</v>
      </c>
      <c r="K109" s="52">
        <v>102541.67</v>
      </c>
      <c r="L109" s="51">
        <v>0.52710639999999997</v>
      </c>
      <c r="M109" s="14">
        <f t="shared" si="58"/>
        <v>54050.37</v>
      </c>
      <c r="N109" s="14">
        <f t="shared" si="48"/>
        <v>54050.37</v>
      </c>
      <c r="O109" s="14">
        <f t="shared" si="49"/>
        <v>54050.37</v>
      </c>
      <c r="P109" s="13" t="s">
        <v>274</v>
      </c>
      <c r="Q109" s="52">
        <v>1230500</v>
      </c>
      <c r="R109" s="52">
        <v>102541.67</v>
      </c>
      <c r="S109" s="92">
        <v>0.52710639999999997</v>
      </c>
      <c r="T109" s="100">
        <f t="shared" si="59"/>
        <v>54644.924599448561</v>
      </c>
      <c r="U109" s="14">
        <f t="shared" si="62"/>
        <v>54644.924599448561</v>
      </c>
      <c r="V109" s="14">
        <f t="shared" si="62"/>
        <v>54644.924599448561</v>
      </c>
      <c r="W109" s="14">
        <f t="shared" si="62"/>
        <v>54644.924599448561</v>
      </c>
      <c r="X109" s="14">
        <f t="shared" si="62"/>
        <v>54644.924599448561</v>
      </c>
      <c r="Y109" s="14">
        <f t="shared" si="62"/>
        <v>54644.924599448561</v>
      </c>
      <c r="Z109" s="14">
        <f t="shared" si="62"/>
        <v>54644.924599448561</v>
      </c>
      <c r="AA109" s="14">
        <f t="shared" si="62"/>
        <v>54644.924599448561</v>
      </c>
      <c r="AB109" s="14">
        <f t="shared" si="62"/>
        <v>54644.924599448561</v>
      </c>
      <c r="AC109" s="74">
        <f t="shared" si="61"/>
        <v>653955.4313950371</v>
      </c>
    </row>
    <row r="110" spans="1:29" ht="15.75" outlineLevel="2" x14ac:dyDescent="0.25">
      <c r="A110" s="19">
        <v>11</v>
      </c>
      <c r="B110" s="12" t="s">
        <v>7</v>
      </c>
      <c r="C110" s="78"/>
      <c r="D110" s="78">
        <v>275</v>
      </c>
      <c r="E110" s="109">
        <v>55</v>
      </c>
      <c r="F110" s="65"/>
      <c r="G110" s="108">
        <v>1.0069999999999999</v>
      </c>
      <c r="H110" s="13" t="s">
        <v>8</v>
      </c>
      <c r="I110" s="13" t="s">
        <v>274</v>
      </c>
      <c r="J110" s="52">
        <v>1230500</v>
      </c>
      <c r="K110" s="52">
        <v>102541.67</v>
      </c>
      <c r="L110" s="51">
        <v>0.81071280000000001</v>
      </c>
      <c r="M110" s="14">
        <f t="shared" si="58"/>
        <v>83131.839999999997</v>
      </c>
      <c r="N110" s="14">
        <f t="shared" si="48"/>
        <v>83131.839999999997</v>
      </c>
      <c r="O110" s="14">
        <f t="shared" si="49"/>
        <v>83131.839999999997</v>
      </c>
      <c r="P110" s="13" t="s">
        <v>274</v>
      </c>
      <c r="Q110" s="52">
        <v>1230500</v>
      </c>
      <c r="R110" s="52">
        <v>102541.67</v>
      </c>
      <c r="S110" s="92">
        <v>0.81071280000000001</v>
      </c>
      <c r="T110" s="100">
        <f t="shared" si="59"/>
        <v>83713.767313192613</v>
      </c>
      <c r="U110" s="14">
        <f t="shared" si="62"/>
        <v>83713.767313192613</v>
      </c>
      <c r="V110" s="14">
        <f t="shared" si="62"/>
        <v>83713.767313192613</v>
      </c>
      <c r="W110" s="14">
        <f t="shared" si="62"/>
        <v>83713.767313192613</v>
      </c>
      <c r="X110" s="14">
        <f t="shared" si="62"/>
        <v>83713.767313192613</v>
      </c>
      <c r="Y110" s="14">
        <f t="shared" si="62"/>
        <v>83713.767313192613</v>
      </c>
      <c r="Z110" s="14">
        <f t="shared" si="62"/>
        <v>83713.767313192613</v>
      </c>
      <c r="AA110" s="14">
        <f t="shared" si="62"/>
        <v>83713.767313192613</v>
      </c>
      <c r="AB110" s="14">
        <f t="shared" si="62"/>
        <v>83713.767313192613</v>
      </c>
      <c r="AC110" s="74">
        <f t="shared" si="61"/>
        <v>1002819.4258187334</v>
      </c>
    </row>
    <row r="111" spans="1:29" ht="15.75" outlineLevel="2" x14ac:dyDescent="0.25">
      <c r="A111" s="19">
        <v>12</v>
      </c>
      <c r="B111" s="12" t="s">
        <v>111</v>
      </c>
      <c r="C111" s="78"/>
      <c r="D111" s="78">
        <v>696</v>
      </c>
      <c r="E111" s="109">
        <v>159</v>
      </c>
      <c r="F111" s="65"/>
      <c r="G111" s="108">
        <v>1.0209999999999999</v>
      </c>
      <c r="H111" s="13" t="s">
        <v>8</v>
      </c>
      <c r="I111" s="13" t="s">
        <v>274</v>
      </c>
      <c r="J111" s="52">
        <v>1230500</v>
      </c>
      <c r="K111" s="52">
        <v>102541.67</v>
      </c>
      <c r="L111" s="51">
        <v>0.81071280000000001</v>
      </c>
      <c r="M111" s="14">
        <f t="shared" si="58"/>
        <v>83131.839999999997</v>
      </c>
      <c r="N111" s="14">
        <f t="shared" si="48"/>
        <v>83131.839999999997</v>
      </c>
      <c r="O111" s="14">
        <f t="shared" si="49"/>
        <v>83131.839999999997</v>
      </c>
      <c r="P111" s="13" t="s">
        <v>274</v>
      </c>
      <c r="Q111" s="52">
        <v>1230500</v>
      </c>
      <c r="R111" s="52">
        <v>102541.67</v>
      </c>
      <c r="S111" s="92">
        <v>0.81071280000000001</v>
      </c>
      <c r="T111" s="100">
        <f t="shared" si="59"/>
        <v>84877.613134825879</v>
      </c>
      <c r="U111" s="14">
        <f t="shared" si="62"/>
        <v>84877.613134825879</v>
      </c>
      <c r="V111" s="14">
        <f t="shared" si="62"/>
        <v>84877.613134825879</v>
      </c>
      <c r="W111" s="14">
        <f t="shared" si="62"/>
        <v>84877.613134825879</v>
      </c>
      <c r="X111" s="14">
        <f t="shared" si="62"/>
        <v>84877.613134825879</v>
      </c>
      <c r="Y111" s="14">
        <f t="shared" si="62"/>
        <v>84877.613134825879</v>
      </c>
      <c r="Z111" s="14">
        <f t="shared" si="62"/>
        <v>84877.613134825879</v>
      </c>
      <c r="AA111" s="14">
        <f t="shared" si="62"/>
        <v>84877.613134825879</v>
      </c>
      <c r="AB111" s="14">
        <f t="shared" si="62"/>
        <v>84877.613134825879</v>
      </c>
      <c r="AC111" s="74">
        <f t="shared" si="61"/>
        <v>1013294.0382134327</v>
      </c>
    </row>
    <row r="112" spans="1:29" ht="18.75" outlineLevel="1" x14ac:dyDescent="0.25">
      <c r="A112" s="18"/>
      <c r="B112" s="21" t="s">
        <v>21</v>
      </c>
      <c r="C112" s="23">
        <v>2</v>
      </c>
      <c r="D112" s="23">
        <f t="shared" ref="D112:G112" si="63">D113+D114</f>
        <v>1861</v>
      </c>
      <c r="E112" s="114">
        <f t="shared" si="63"/>
        <v>474</v>
      </c>
      <c r="F112" s="23"/>
      <c r="G112" s="114">
        <f t="shared" si="63"/>
        <v>2.048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95"/>
      <c r="T112" s="100"/>
      <c r="U112" s="14"/>
      <c r="V112" s="22"/>
      <c r="W112" s="22"/>
      <c r="X112" s="22"/>
      <c r="Y112" s="22"/>
      <c r="Z112" s="22"/>
      <c r="AA112" s="22"/>
      <c r="AB112" s="22"/>
      <c r="AC112" s="76">
        <f t="shared" ref="AC112" si="64">AC113+AC114</f>
        <v>2641067.5000089603</v>
      </c>
    </row>
    <row r="113" spans="1:34" ht="15.75" outlineLevel="2" x14ac:dyDescent="0.25">
      <c r="A113" s="10">
        <v>13</v>
      </c>
      <c r="B113" s="12" t="s">
        <v>65</v>
      </c>
      <c r="C113" s="78"/>
      <c r="D113" s="78">
        <v>922</v>
      </c>
      <c r="E113" s="109">
        <v>236</v>
      </c>
      <c r="F113" s="41"/>
      <c r="G113" s="113">
        <v>1.024</v>
      </c>
      <c r="H113" s="13" t="s">
        <v>8</v>
      </c>
      <c r="I113" s="13" t="s">
        <v>287</v>
      </c>
      <c r="J113" s="66">
        <v>2460900</v>
      </c>
      <c r="K113" s="66">
        <v>205075</v>
      </c>
      <c r="L113" s="51">
        <v>0.52711790000000003</v>
      </c>
      <c r="M113" s="14">
        <f>ROUND(K113*L113,2)</f>
        <v>108098.7</v>
      </c>
      <c r="N113" s="14">
        <f t="shared" si="48"/>
        <v>108098.7</v>
      </c>
      <c r="O113" s="14">
        <f t="shared" si="49"/>
        <v>108098.7</v>
      </c>
      <c r="P113" s="13" t="s">
        <v>287</v>
      </c>
      <c r="Q113" s="66">
        <v>2460900</v>
      </c>
      <c r="R113" s="66">
        <v>205075</v>
      </c>
      <c r="S113" s="92">
        <v>0.52711790000000003</v>
      </c>
      <c r="T113" s="100">
        <f>$R$113*S113*G113</f>
        <v>110693.07222272002</v>
      </c>
      <c r="U113" s="14">
        <f t="shared" si="62"/>
        <v>110693.07222272002</v>
      </c>
      <c r="V113" s="14">
        <f t="shared" si="62"/>
        <v>110693.07222272002</v>
      </c>
      <c r="W113" s="14">
        <f t="shared" si="62"/>
        <v>110693.07222272002</v>
      </c>
      <c r="X113" s="14">
        <f t="shared" si="62"/>
        <v>110693.07222272002</v>
      </c>
      <c r="Y113" s="14">
        <f t="shared" si="62"/>
        <v>110693.07222272002</v>
      </c>
      <c r="Z113" s="14">
        <f t="shared" si="62"/>
        <v>110693.07222272002</v>
      </c>
      <c r="AA113" s="14">
        <f t="shared" si="62"/>
        <v>110693.07222272002</v>
      </c>
      <c r="AB113" s="14">
        <f t="shared" si="62"/>
        <v>110693.07222272002</v>
      </c>
      <c r="AC113" s="74">
        <f>M113+N113+O113+T113+U113+V113+W113+X113+Y113+Z113+AA113+AB113</f>
        <v>1320533.7500044801</v>
      </c>
    </row>
    <row r="114" spans="1:34" ht="15.75" outlineLevel="2" x14ac:dyDescent="0.25">
      <c r="A114" s="10">
        <v>14</v>
      </c>
      <c r="B114" s="12" t="s">
        <v>66</v>
      </c>
      <c r="C114" s="78"/>
      <c r="D114" s="78">
        <v>939</v>
      </c>
      <c r="E114" s="109">
        <v>238</v>
      </c>
      <c r="F114" s="41"/>
      <c r="G114" s="113">
        <v>1.024</v>
      </c>
      <c r="H114" s="13" t="s">
        <v>8</v>
      </c>
      <c r="I114" s="13" t="s">
        <v>287</v>
      </c>
      <c r="J114" s="66">
        <v>2460900</v>
      </c>
      <c r="K114" s="66">
        <v>205075</v>
      </c>
      <c r="L114" s="51">
        <v>0.52711790000000003</v>
      </c>
      <c r="M114" s="14">
        <f>ROUND(K114*L114,2)</f>
        <v>108098.7</v>
      </c>
      <c r="N114" s="14">
        <f t="shared" si="48"/>
        <v>108098.7</v>
      </c>
      <c r="O114" s="14">
        <f t="shared" si="49"/>
        <v>108098.7</v>
      </c>
      <c r="P114" s="13" t="s">
        <v>287</v>
      </c>
      <c r="Q114" s="66">
        <v>2460900</v>
      </c>
      <c r="R114" s="66">
        <v>205075</v>
      </c>
      <c r="S114" s="92">
        <v>0.52711790000000003</v>
      </c>
      <c r="T114" s="100">
        <f>$R$113*S114*G114</f>
        <v>110693.07222272002</v>
      </c>
      <c r="U114" s="14">
        <f t="shared" si="62"/>
        <v>110693.07222272002</v>
      </c>
      <c r="V114" s="14">
        <f t="shared" si="62"/>
        <v>110693.07222272002</v>
      </c>
      <c r="W114" s="14">
        <f t="shared" si="62"/>
        <v>110693.07222272002</v>
      </c>
      <c r="X114" s="14">
        <f t="shared" si="62"/>
        <v>110693.07222272002</v>
      </c>
      <c r="Y114" s="14">
        <f t="shared" si="62"/>
        <v>110693.07222272002</v>
      </c>
      <c r="Z114" s="14">
        <f t="shared" si="62"/>
        <v>110693.07222272002</v>
      </c>
      <c r="AA114" s="14">
        <f t="shared" si="62"/>
        <v>110693.07222272002</v>
      </c>
      <c r="AB114" s="14">
        <f t="shared" si="62"/>
        <v>110693.07222272002</v>
      </c>
      <c r="AC114" s="74">
        <f>M114+N114+O114+T114+U114+V114+W114+X114+Y114+Z114+AA114+AB114</f>
        <v>1320533.7500044801</v>
      </c>
    </row>
    <row r="115" spans="1:34" ht="15.75" x14ac:dyDescent="0.25">
      <c r="A115" s="15">
        <v>5</v>
      </c>
      <c r="B115" s="24" t="s">
        <v>67</v>
      </c>
      <c r="C115" s="68">
        <f>C116+C135+C139</f>
        <v>22</v>
      </c>
      <c r="D115" s="68">
        <f t="shared" ref="D115:AC115" si="65">D116+D135+D139</f>
        <v>13111</v>
      </c>
      <c r="E115" s="111">
        <f t="shared" si="65"/>
        <v>1966</v>
      </c>
      <c r="F115" s="68">
        <f t="shared" si="65"/>
        <v>1</v>
      </c>
      <c r="G115" s="112">
        <f t="shared" si="65"/>
        <v>22.235999999999997</v>
      </c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93"/>
      <c r="T115" s="100"/>
      <c r="U115" s="14"/>
      <c r="V115" s="57"/>
      <c r="W115" s="57"/>
      <c r="X115" s="57"/>
      <c r="Y115" s="57"/>
      <c r="Z115" s="57"/>
      <c r="AA115" s="57"/>
      <c r="AB115" s="57"/>
      <c r="AC115" s="73">
        <f t="shared" si="65"/>
        <v>22218678.078496277</v>
      </c>
    </row>
    <row r="116" spans="1:34" ht="18.75" outlineLevel="1" x14ac:dyDescent="0.25">
      <c r="A116" s="10"/>
      <c r="B116" s="21" t="s">
        <v>6</v>
      </c>
      <c r="C116" s="23">
        <v>18</v>
      </c>
      <c r="D116" s="69">
        <f t="shared" ref="D116:G116" si="66">SUM(D117:D134)</f>
        <v>7881</v>
      </c>
      <c r="E116" s="115">
        <f t="shared" si="66"/>
        <v>1119</v>
      </c>
      <c r="F116" s="69">
        <f t="shared" si="66"/>
        <v>1</v>
      </c>
      <c r="G116" s="116">
        <f t="shared" si="66"/>
        <v>18.171999999999997</v>
      </c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96"/>
      <c r="T116" s="100"/>
      <c r="U116" s="14"/>
      <c r="V116" s="61"/>
      <c r="W116" s="61"/>
      <c r="X116" s="61"/>
      <c r="Y116" s="61"/>
      <c r="Z116" s="61"/>
      <c r="AA116" s="61"/>
      <c r="AB116" s="61"/>
      <c r="AC116" s="76">
        <f t="shared" ref="AC116" si="67">SUM(AC117:AC134)</f>
        <v>15093860.469801422</v>
      </c>
    </row>
    <row r="117" spans="1:34" ht="15.75" outlineLevel="2" x14ac:dyDescent="0.25">
      <c r="A117" s="44">
        <v>1</v>
      </c>
      <c r="B117" s="12" t="s">
        <v>68</v>
      </c>
      <c r="C117" s="78"/>
      <c r="D117" s="78">
        <v>126</v>
      </c>
      <c r="E117" s="109">
        <v>7</v>
      </c>
      <c r="F117" s="56"/>
      <c r="G117" s="108">
        <v>1.0009999999999999</v>
      </c>
      <c r="H117" s="13" t="s">
        <v>8</v>
      </c>
      <c r="I117" s="13" t="s">
        <v>274</v>
      </c>
      <c r="J117" s="52">
        <v>1230500</v>
      </c>
      <c r="K117" s="52">
        <v>102541.67</v>
      </c>
      <c r="L117" s="51">
        <v>0.81071280000000001</v>
      </c>
      <c r="M117" s="14">
        <f t="shared" ref="M117:M134" si="68">ROUND(K117*L117,2)</f>
        <v>83131.839999999997</v>
      </c>
      <c r="N117" s="14">
        <f t="shared" si="48"/>
        <v>83131.839999999997</v>
      </c>
      <c r="O117" s="14">
        <f t="shared" si="49"/>
        <v>83131.839999999997</v>
      </c>
      <c r="P117" s="13" t="s">
        <v>274</v>
      </c>
      <c r="Q117" s="52">
        <v>1230500</v>
      </c>
      <c r="R117" s="52">
        <v>102541.67</v>
      </c>
      <c r="S117" s="92">
        <v>0.81071280000000001</v>
      </c>
      <c r="T117" s="100">
        <f t="shared" ref="T117:T134" si="69">$R$117*S117*G117</f>
        <v>83214.976246778358</v>
      </c>
      <c r="U117" s="14">
        <f t="shared" ref="U117:AB132" si="70">T117</f>
        <v>83214.976246778358</v>
      </c>
      <c r="V117" s="14">
        <f t="shared" si="70"/>
        <v>83214.976246778358</v>
      </c>
      <c r="W117" s="14">
        <f t="shared" si="70"/>
        <v>83214.976246778358</v>
      </c>
      <c r="X117" s="14">
        <f t="shared" si="70"/>
        <v>83214.976246778358</v>
      </c>
      <c r="Y117" s="14">
        <f t="shared" si="70"/>
        <v>83214.976246778358</v>
      </c>
      <c r="Z117" s="14">
        <f t="shared" si="70"/>
        <v>83214.976246778358</v>
      </c>
      <c r="AA117" s="14">
        <f t="shared" si="70"/>
        <v>83214.976246778358</v>
      </c>
      <c r="AB117" s="14">
        <f t="shared" si="70"/>
        <v>83214.976246778358</v>
      </c>
      <c r="AC117" s="74">
        <f t="shared" ref="AC117:AC134" si="71">M117+N117+O117+T117+U117+V117+W117+X117+Y117+Z117+AA117+AB117</f>
        <v>998330.30622100539</v>
      </c>
      <c r="AE117" s="48"/>
      <c r="AH117" s="17"/>
    </row>
    <row r="118" spans="1:34" ht="15.75" outlineLevel="2" x14ac:dyDescent="0.25">
      <c r="A118" s="44">
        <v>2</v>
      </c>
      <c r="B118" s="12" t="s">
        <v>69</v>
      </c>
      <c r="C118" s="78"/>
      <c r="D118" s="78">
        <v>207</v>
      </c>
      <c r="E118" s="109">
        <v>41</v>
      </c>
      <c r="F118" s="53"/>
      <c r="G118" s="108">
        <v>1.0109999999999999</v>
      </c>
      <c r="H118" s="13" t="s">
        <v>8</v>
      </c>
      <c r="I118" s="13" t="s">
        <v>274</v>
      </c>
      <c r="J118" s="52">
        <v>1230500</v>
      </c>
      <c r="K118" s="52">
        <v>102541.67</v>
      </c>
      <c r="L118" s="51">
        <v>0.38530320000000001</v>
      </c>
      <c r="M118" s="14">
        <f t="shared" si="68"/>
        <v>39509.629999999997</v>
      </c>
      <c r="N118" s="14">
        <f t="shared" si="48"/>
        <v>39509.629999999997</v>
      </c>
      <c r="O118" s="14">
        <f t="shared" si="49"/>
        <v>39509.629999999997</v>
      </c>
      <c r="P118" s="13" t="s">
        <v>274</v>
      </c>
      <c r="Q118" s="52">
        <v>1230500</v>
      </c>
      <c r="R118" s="52">
        <v>102541.67</v>
      </c>
      <c r="S118" s="92">
        <v>0.38530320000000001</v>
      </c>
      <c r="T118" s="100">
        <f t="shared" si="69"/>
        <v>39944.239553771782</v>
      </c>
      <c r="U118" s="14">
        <f t="shared" si="70"/>
        <v>39944.239553771782</v>
      </c>
      <c r="V118" s="14">
        <f t="shared" si="70"/>
        <v>39944.239553771782</v>
      </c>
      <c r="W118" s="14">
        <f t="shared" si="70"/>
        <v>39944.239553771782</v>
      </c>
      <c r="X118" s="14">
        <f t="shared" si="70"/>
        <v>39944.239553771782</v>
      </c>
      <c r="Y118" s="14">
        <f t="shared" si="70"/>
        <v>39944.239553771782</v>
      </c>
      <c r="Z118" s="14">
        <f t="shared" si="70"/>
        <v>39944.239553771782</v>
      </c>
      <c r="AA118" s="14">
        <f t="shared" si="70"/>
        <v>39944.239553771782</v>
      </c>
      <c r="AB118" s="14">
        <f t="shared" si="70"/>
        <v>39944.239553771782</v>
      </c>
      <c r="AC118" s="74">
        <f t="shared" si="71"/>
        <v>478027.04598394613</v>
      </c>
      <c r="AE118" s="48"/>
      <c r="AH118" s="17"/>
    </row>
    <row r="119" spans="1:34" ht="15.75" outlineLevel="2" x14ac:dyDescent="0.25">
      <c r="A119" s="44">
        <v>3</v>
      </c>
      <c r="B119" s="12" t="s">
        <v>70</v>
      </c>
      <c r="C119" s="78"/>
      <c r="D119" s="78">
        <v>619</v>
      </c>
      <c r="E119" s="109">
        <v>112</v>
      </c>
      <c r="F119" s="53"/>
      <c r="G119" s="108">
        <v>1.0149999999999999</v>
      </c>
      <c r="H119" s="13" t="s">
        <v>8</v>
      </c>
      <c r="I119" s="13" t="s">
        <v>274</v>
      </c>
      <c r="J119" s="52">
        <v>1230500</v>
      </c>
      <c r="K119" s="52">
        <v>102541.67</v>
      </c>
      <c r="L119" s="51">
        <v>0.81071280000000001</v>
      </c>
      <c r="M119" s="14">
        <f t="shared" si="68"/>
        <v>83131.839999999997</v>
      </c>
      <c r="N119" s="14">
        <f t="shared" si="48"/>
        <v>83131.839999999997</v>
      </c>
      <c r="O119" s="14">
        <f t="shared" si="49"/>
        <v>83131.839999999997</v>
      </c>
      <c r="P119" s="13" t="s">
        <v>274</v>
      </c>
      <c r="Q119" s="52">
        <v>1230500</v>
      </c>
      <c r="R119" s="52">
        <v>102541.67</v>
      </c>
      <c r="S119" s="92">
        <v>0.81071280000000001</v>
      </c>
      <c r="T119" s="100">
        <f t="shared" si="69"/>
        <v>84378.822068411624</v>
      </c>
      <c r="U119" s="14">
        <f t="shared" si="70"/>
        <v>84378.822068411624</v>
      </c>
      <c r="V119" s="14">
        <f t="shared" si="70"/>
        <v>84378.822068411624</v>
      </c>
      <c r="W119" s="14">
        <f t="shared" si="70"/>
        <v>84378.822068411624</v>
      </c>
      <c r="X119" s="14">
        <f t="shared" si="70"/>
        <v>84378.822068411624</v>
      </c>
      <c r="Y119" s="14">
        <f t="shared" si="70"/>
        <v>84378.822068411624</v>
      </c>
      <c r="Z119" s="14">
        <f t="shared" si="70"/>
        <v>84378.822068411624</v>
      </c>
      <c r="AA119" s="14">
        <f t="shared" si="70"/>
        <v>84378.822068411624</v>
      </c>
      <c r="AB119" s="14">
        <f t="shared" si="70"/>
        <v>84378.822068411624</v>
      </c>
      <c r="AC119" s="74">
        <f t="shared" si="71"/>
        <v>1008804.9186157046</v>
      </c>
      <c r="AE119" s="48"/>
      <c r="AH119" s="17"/>
    </row>
    <row r="120" spans="1:34" ht="15.75" outlineLevel="2" x14ac:dyDescent="0.25">
      <c r="A120" s="44">
        <v>4</v>
      </c>
      <c r="B120" s="12" t="s">
        <v>71</v>
      </c>
      <c r="C120" s="78"/>
      <c r="D120" s="78">
        <v>344</v>
      </c>
      <c r="E120" s="109">
        <v>45</v>
      </c>
      <c r="F120" s="53"/>
      <c r="G120" s="108">
        <v>1.006</v>
      </c>
      <c r="H120" s="13" t="s">
        <v>8</v>
      </c>
      <c r="I120" s="13" t="s">
        <v>274</v>
      </c>
      <c r="J120" s="52">
        <v>1230500</v>
      </c>
      <c r="K120" s="52">
        <v>102541.67</v>
      </c>
      <c r="L120" s="51">
        <v>0.81071280000000001</v>
      </c>
      <c r="M120" s="14">
        <f t="shared" si="68"/>
        <v>83131.839999999997</v>
      </c>
      <c r="N120" s="14">
        <f t="shared" si="48"/>
        <v>83131.839999999997</v>
      </c>
      <c r="O120" s="14">
        <f t="shared" si="49"/>
        <v>83131.839999999997</v>
      </c>
      <c r="P120" s="13" t="s">
        <v>274</v>
      </c>
      <c r="Q120" s="52">
        <v>1230500</v>
      </c>
      <c r="R120" s="52">
        <v>102541.67</v>
      </c>
      <c r="S120" s="92">
        <v>0.81071280000000001</v>
      </c>
      <c r="T120" s="100">
        <f t="shared" si="69"/>
        <v>83630.635468790249</v>
      </c>
      <c r="U120" s="14">
        <f t="shared" si="70"/>
        <v>83630.635468790249</v>
      </c>
      <c r="V120" s="14">
        <f t="shared" si="70"/>
        <v>83630.635468790249</v>
      </c>
      <c r="W120" s="14">
        <f t="shared" si="70"/>
        <v>83630.635468790249</v>
      </c>
      <c r="X120" s="14">
        <f t="shared" si="70"/>
        <v>83630.635468790249</v>
      </c>
      <c r="Y120" s="14">
        <f t="shared" si="70"/>
        <v>83630.635468790249</v>
      </c>
      <c r="Z120" s="14">
        <f t="shared" si="70"/>
        <v>83630.635468790249</v>
      </c>
      <c r="AA120" s="14">
        <f t="shared" si="70"/>
        <v>83630.635468790249</v>
      </c>
      <c r="AB120" s="14">
        <f t="shared" si="70"/>
        <v>83630.635468790249</v>
      </c>
      <c r="AC120" s="74">
        <f t="shared" si="71"/>
        <v>1002071.2392191126</v>
      </c>
      <c r="AE120" s="48"/>
      <c r="AH120" s="17"/>
    </row>
    <row r="121" spans="1:34" ht="15.75" outlineLevel="2" x14ac:dyDescent="0.25">
      <c r="A121" s="10">
        <v>5</v>
      </c>
      <c r="B121" s="12" t="s">
        <v>72</v>
      </c>
      <c r="C121" s="78"/>
      <c r="D121" s="78">
        <v>298</v>
      </c>
      <c r="E121" s="109">
        <v>74</v>
      </c>
      <c r="F121" s="53"/>
      <c r="G121" s="108">
        <v>1.01</v>
      </c>
      <c r="H121" s="13" t="s">
        <v>8</v>
      </c>
      <c r="I121" s="13" t="s">
        <v>274</v>
      </c>
      <c r="J121" s="52">
        <v>1230500</v>
      </c>
      <c r="K121" s="52">
        <v>102541.67</v>
      </c>
      <c r="L121" s="51">
        <v>0.81071280000000001</v>
      </c>
      <c r="M121" s="14">
        <f t="shared" si="68"/>
        <v>83131.839999999997</v>
      </c>
      <c r="N121" s="14">
        <f t="shared" si="48"/>
        <v>83131.839999999997</v>
      </c>
      <c r="O121" s="14">
        <f t="shared" si="49"/>
        <v>83131.839999999997</v>
      </c>
      <c r="P121" s="13" t="s">
        <v>274</v>
      </c>
      <c r="Q121" s="52">
        <v>1230500</v>
      </c>
      <c r="R121" s="52">
        <v>102541.67</v>
      </c>
      <c r="S121" s="92">
        <v>0.81071280000000001</v>
      </c>
      <c r="T121" s="100">
        <f t="shared" si="69"/>
        <v>83963.162846399762</v>
      </c>
      <c r="U121" s="14">
        <f t="shared" si="70"/>
        <v>83963.162846399762</v>
      </c>
      <c r="V121" s="14">
        <f t="shared" si="70"/>
        <v>83963.162846399762</v>
      </c>
      <c r="W121" s="14">
        <f t="shared" si="70"/>
        <v>83963.162846399762</v>
      </c>
      <c r="X121" s="14">
        <f t="shared" si="70"/>
        <v>83963.162846399762</v>
      </c>
      <c r="Y121" s="14">
        <f t="shared" si="70"/>
        <v>83963.162846399762</v>
      </c>
      <c r="Z121" s="14">
        <f t="shared" si="70"/>
        <v>83963.162846399762</v>
      </c>
      <c r="AA121" s="14">
        <f t="shared" si="70"/>
        <v>83963.162846399762</v>
      </c>
      <c r="AB121" s="14">
        <f t="shared" si="70"/>
        <v>83963.162846399762</v>
      </c>
      <c r="AC121" s="74">
        <f t="shared" si="71"/>
        <v>1005063.9856175976</v>
      </c>
      <c r="AE121" s="48"/>
      <c r="AH121" s="17"/>
    </row>
    <row r="122" spans="1:34" ht="15.75" outlineLevel="2" x14ac:dyDescent="0.25">
      <c r="A122" s="10">
        <v>6</v>
      </c>
      <c r="B122" s="12" t="s">
        <v>73</v>
      </c>
      <c r="C122" s="78"/>
      <c r="D122" s="78">
        <v>541</v>
      </c>
      <c r="E122" s="109">
        <v>77</v>
      </c>
      <c r="F122" s="53"/>
      <c r="G122" s="108">
        <v>1.016</v>
      </c>
      <c r="H122" s="13" t="s">
        <v>8</v>
      </c>
      <c r="I122" s="13" t="s">
        <v>274</v>
      </c>
      <c r="J122" s="52">
        <v>1230500</v>
      </c>
      <c r="K122" s="52">
        <v>102541.67</v>
      </c>
      <c r="L122" s="51">
        <v>0.52710639999999997</v>
      </c>
      <c r="M122" s="14">
        <f t="shared" si="68"/>
        <v>54050.37</v>
      </c>
      <c r="N122" s="14">
        <f t="shared" si="48"/>
        <v>54050.37</v>
      </c>
      <c r="O122" s="14">
        <f t="shared" si="49"/>
        <v>54050.37</v>
      </c>
      <c r="P122" s="13" t="s">
        <v>274</v>
      </c>
      <c r="Q122" s="52">
        <v>1230500</v>
      </c>
      <c r="R122" s="52">
        <v>102541.67</v>
      </c>
      <c r="S122" s="92">
        <v>0.52710639999999997</v>
      </c>
      <c r="T122" s="100">
        <f t="shared" si="69"/>
        <v>54915.176452067004</v>
      </c>
      <c r="U122" s="14">
        <f t="shared" si="70"/>
        <v>54915.176452067004</v>
      </c>
      <c r="V122" s="14">
        <f t="shared" si="70"/>
        <v>54915.176452067004</v>
      </c>
      <c r="W122" s="14">
        <f t="shared" si="70"/>
        <v>54915.176452067004</v>
      </c>
      <c r="X122" s="14">
        <f t="shared" si="70"/>
        <v>54915.176452067004</v>
      </c>
      <c r="Y122" s="14">
        <f t="shared" si="70"/>
        <v>54915.176452067004</v>
      </c>
      <c r="Z122" s="14">
        <f t="shared" si="70"/>
        <v>54915.176452067004</v>
      </c>
      <c r="AA122" s="14">
        <f t="shared" si="70"/>
        <v>54915.176452067004</v>
      </c>
      <c r="AB122" s="14">
        <f t="shared" si="70"/>
        <v>54915.176452067004</v>
      </c>
      <c r="AC122" s="74">
        <f t="shared" si="71"/>
        <v>656387.69806860294</v>
      </c>
      <c r="AE122" s="48"/>
      <c r="AH122" s="17"/>
    </row>
    <row r="123" spans="1:34" ht="15.75" outlineLevel="2" x14ac:dyDescent="0.25">
      <c r="A123" s="10">
        <v>7</v>
      </c>
      <c r="B123" s="12" t="s">
        <v>74</v>
      </c>
      <c r="C123" s="78"/>
      <c r="D123" s="78">
        <v>417</v>
      </c>
      <c r="E123" s="109">
        <v>63</v>
      </c>
      <c r="F123" s="53">
        <v>1</v>
      </c>
      <c r="G123" s="108">
        <v>1</v>
      </c>
      <c r="H123" s="13" t="s">
        <v>8</v>
      </c>
      <c r="I123" s="13" t="s">
        <v>274</v>
      </c>
      <c r="J123" s="52">
        <v>1230500</v>
      </c>
      <c r="K123" s="52">
        <v>102541.67</v>
      </c>
      <c r="L123" s="51">
        <v>0.81071280000000001</v>
      </c>
      <c r="M123" s="14">
        <f t="shared" si="68"/>
        <v>83131.839999999997</v>
      </c>
      <c r="N123" s="14">
        <f t="shared" si="48"/>
        <v>83131.839999999997</v>
      </c>
      <c r="O123" s="14">
        <f t="shared" si="49"/>
        <v>83131.839999999997</v>
      </c>
      <c r="P123" s="13" t="s">
        <v>274</v>
      </c>
      <c r="Q123" s="52">
        <v>1230500</v>
      </c>
      <c r="R123" s="52">
        <v>102541.67</v>
      </c>
      <c r="S123" s="92">
        <v>0.81071280000000001</v>
      </c>
      <c r="T123" s="100">
        <f t="shared" si="69"/>
        <v>83131.844402375995</v>
      </c>
      <c r="U123" s="14">
        <f t="shared" si="70"/>
        <v>83131.844402375995</v>
      </c>
      <c r="V123" s="14">
        <f t="shared" si="70"/>
        <v>83131.844402375995</v>
      </c>
      <c r="W123" s="14">
        <f t="shared" si="70"/>
        <v>83131.844402375995</v>
      </c>
      <c r="X123" s="14">
        <f t="shared" si="70"/>
        <v>83131.844402375995</v>
      </c>
      <c r="Y123" s="14">
        <f t="shared" si="70"/>
        <v>83131.844402375995</v>
      </c>
      <c r="Z123" s="14">
        <f t="shared" si="70"/>
        <v>83131.844402375995</v>
      </c>
      <c r="AA123" s="14">
        <f t="shared" si="70"/>
        <v>83131.844402375995</v>
      </c>
      <c r="AB123" s="14">
        <f t="shared" si="70"/>
        <v>83131.844402375995</v>
      </c>
      <c r="AC123" s="74">
        <f t="shared" si="71"/>
        <v>997582.11962138384</v>
      </c>
      <c r="AE123" s="48"/>
      <c r="AH123" s="17"/>
    </row>
    <row r="124" spans="1:34" ht="15.75" outlineLevel="2" x14ac:dyDescent="0.25">
      <c r="A124" s="10">
        <v>8</v>
      </c>
      <c r="B124" s="12" t="s">
        <v>75</v>
      </c>
      <c r="C124" s="78"/>
      <c r="D124" s="78">
        <v>505</v>
      </c>
      <c r="E124" s="109">
        <v>74</v>
      </c>
      <c r="F124" s="53"/>
      <c r="G124" s="108">
        <v>1.01</v>
      </c>
      <c r="H124" s="13" t="s">
        <v>8</v>
      </c>
      <c r="I124" s="13" t="s">
        <v>274</v>
      </c>
      <c r="J124" s="52">
        <v>1230500</v>
      </c>
      <c r="K124" s="52">
        <v>102541.67</v>
      </c>
      <c r="L124" s="51">
        <v>0.81071280000000001</v>
      </c>
      <c r="M124" s="14">
        <f t="shared" si="68"/>
        <v>83131.839999999997</v>
      </c>
      <c r="N124" s="14">
        <f t="shared" si="48"/>
        <v>83131.839999999997</v>
      </c>
      <c r="O124" s="14">
        <f t="shared" si="49"/>
        <v>83131.839999999997</v>
      </c>
      <c r="P124" s="13" t="s">
        <v>274</v>
      </c>
      <c r="Q124" s="52">
        <v>1230500</v>
      </c>
      <c r="R124" s="52">
        <v>102541.67</v>
      </c>
      <c r="S124" s="92">
        <v>0.81071280000000001</v>
      </c>
      <c r="T124" s="100">
        <f t="shared" si="69"/>
        <v>83963.162846399762</v>
      </c>
      <c r="U124" s="14">
        <f t="shared" si="70"/>
        <v>83963.162846399762</v>
      </c>
      <c r="V124" s="14">
        <f t="shared" si="70"/>
        <v>83963.162846399762</v>
      </c>
      <c r="W124" s="14">
        <f t="shared" si="70"/>
        <v>83963.162846399762</v>
      </c>
      <c r="X124" s="14">
        <f t="shared" si="70"/>
        <v>83963.162846399762</v>
      </c>
      <c r="Y124" s="14">
        <f t="shared" si="70"/>
        <v>83963.162846399762</v>
      </c>
      <c r="Z124" s="14">
        <f t="shared" si="70"/>
        <v>83963.162846399762</v>
      </c>
      <c r="AA124" s="14">
        <f t="shared" si="70"/>
        <v>83963.162846399762</v>
      </c>
      <c r="AB124" s="14">
        <f t="shared" si="70"/>
        <v>83963.162846399762</v>
      </c>
      <c r="AC124" s="74">
        <f t="shared" si="71"/>
        <v>1005063.9856175976</v>
      </c>
      <c r="AE124" s="48"/>
      <c r="AH124" s="17"/>
    </row>
    <row r="125" spans="1:34" ht="15.75" outlineLevel="2" x14ac:dyDescent="0.25">
      <c r="A125" s="10">
        <v>9</v>
      </c>
      <c r="B125" s="12" t="s">
        <v>76</v>
      </c>
      <c r="C125" s="78"/>
      <c r="D125" s="78">
        <v>839</v>
      </c>
      <c r="E125" s="109">
        <v>93</v>
      </c>
      <c r="F125" s="53"/>
      <c r="G125" s="108">
        <v>1.0189999999999999</v>
      </c>
      <c r="H125" s="13" t="s">
        <v>8</v>
      </c>
      <c r="I125" s="13" t="s">
        <v>274</v>
      </c>
      <c r="J125" s="52">
        <v>1230500</v>
      </c>
      <c r="K125" s="52">
        <v>102541.67</v>
      </c>
      <c r="L125" s="51">
        <v>0.52710639999999997</v>
      </c>
      <c r="M125" s="14">
        <f t="shared" si="68"/>
        <v>54050.37</v>
      </c>
      <c r="N125" s="14">
        <f t="shared" si="48"/>
        <v>54050.37</v>
      </c>
      <c r="O125" s="14">
        <f t="shared" si="49"/>
        <v>54050.37</v>
      </c>
      <c r="P125" s="13" t="s">
        <v>274</v>
      </c>
      <c r="Q125" s="52">
        <v>1230500</v>
      </c>
      <c r="R125" s="52">
        <v>102541.67</v>
      </c>
      <c r="S125" s="92">
        <v>0.52710639999999997</v>
      </c>
      <c r="T125" s="100">
        <f t="shared" si="69"/>
        <v>55077.327563638064</v>
      </c>
      <c r="U125" s="14">
        <f t="shared" si="70"/>
        <v>55077.327563638064</v>
      </c>
      <c r="V125" s="14">
        <f t="shared" si="70"/>
        <v>55077.327563638064</v>
      </c>
      <c r="W125" s="14">
        <f t="shared" si="70"/>
        <v>55077.327563638064</v>
      </c>
      <c r="X125" s="14">
        <f t="shared" si="70"/>
        <v>55077.327563638064</v>
      </c>
      <c r="Y125" s="14">
        <f t="shared" si="70"/>
        <v>55077.327563638064</v>
      </c>
      <c r="Z125" s="14">
        <f t="shared" si="70"/>
        <v>55077.327563638064</v>
      </c>
      <c r="AA125" s="14">
        <f t="shared" si="70"/>
        <v>55077.327563638064</v>
      </c>
      <c r="AB125" s="14">
        <f t="shared" si="70"/>
        <v>55077.327563638064</v>
      </c>
      <c r="AC125" s="74">
        <f t="shared" si="71"/>
        <v>657847.05807274254</v>
      </c>
      <c r="AE125" s="48"/>
      <c r="AH125" s="17"/>
    </row>
    <row r="126" spans="1:34" ht="15.75" outlineLevel="2" x14ac:dyDescent="0.25">
      <c r="A126" s="10">
        <v>10</v>
      </c>
      <c r="B126" s="12" t="s">
        <v>77</v>
      </c>
      <c r="C126" s="78"/>
      <c r="D126" s="78">
        <v>283</v>
      </c>
      <c r="E126" s="109">
        <v>22</v>
      </c>
      <c r="F126" s="53"/>
      <c r="G126" s="108">
        <v>1.0029999999999999</v>
      </c>
      <c r="H126" s="13" t="s">
        <v>8</v>
      </c>
      <c r="I126" s="13" t="s">
        <v>274</v>
      </c>
      <c r="J126" s="52">
        <v>1230500</v>
      </c>
      <c r="K126" s="52">
        <v>102541.67</v>
      </c>
      <c r="L126" s="51">
        <v>0.81071280000000001</v>
      </c>
      <c r="M126" s="14">
        <f t="shared" si="68"/>
        <v>83131.839999999997</v>
      </c>
      <c r="N126" s="14">
        <f t="shared" si="48"/>
        <v>83131.839999999997</v>
      </c>
      <c r="O126" s="14">
        <f t="shared" si="49"/>
        <v>83131.839999999997</v>
      </c>
      <c r="P126" s="13" t="s">
        <v>274</v>
      </c>
      <c r="Q126" s="52">
        <v>1230500</v>
      </c>
      <c r="R126" s="52">
        <v>102541.67</v>
      </c>
      <c r="S126" s="92">
        <v>0.81071280000000001</v>
      </c>
      <c r="T126" s="100">
        <f t="shared" si="69"/>
        <v>83381.239935583115</v>
      </c>
      <c r="U126" s="14">
        <f t="shared" si="70"/>
        <v>83381.239935583115</v>
      </c>
      <c r="V126" s="14">
        <f t="shared" si="70"/>
        <v>83381.239935583115</v>
      </c>
      <c r="W126" s="14">
        <f t="shared" si="70"/>
        <v>83381.239935583115</v>
      </c>
      <c r="X126" s="14">
        <f t="shared" si="70"/>
        <v>83381.239935583115</v>
      </c>
      <c r="Y126" s="14">
        <f t="shared" si="70"/>
        <v>83381.239935583115</v>
      </c>
      <c r="Z126" s="14">
        <f t="shared" si="70"/>
        <v>83381.239935583115</v>
      </c>
      <c r="AA126" s="14">
        <f t="shared" si="70"/>
        <v>83381.239935583115</v>
      </c>
      <c r="AB126" s="14">
        <f t="shared" si="70"/>
        <v>83381.239935583115</v>
      </c>
      <c r="AC126" s="74">
        <f t="shared" si="71"/>
        <v>999826.67942024779</v>
      </c>
      <c r="AE126" s="48"/>
      <c r="AH126" s="17"/>
    </row>
    <row r="127" spans="1:34" ht="15.75" outlineLevel="2" x14ac:dyDescent="0.25">
      <c r="A127" s="10">
        <v>11</v>
      </c>
      <c r="B127" s="12" t="s">
        <v>78</v>
      </c>
      <c r="C127" s="78"/>
      <c r="D127" s="78">
        <v>607</v>
      </c>
      <c r="E127" s="109">
        <v>69</v>
      </c>
      <c r="F127" s="53"/>
      <c r="G127" s="108">
        <v>1.0089999999999999</v>
      </c>
      <c r="H127" s="13" t="s">
        <v>8</v>
      </c>
      <c r="I127" s="13" t="s">
        <v>274</v>
      </c>
      <c r="J127" s="52">
        <v>1230500</v>
      </c>
      <c r="K127" s="52">
        <v>102541.67</v>
      </c>
      <c r="L127" s="51">
        <v>0.81071280000000001</v>
      </c>
      <c r="M127" s="14">
        <f t="shared" si="68"/>
        <v>83131.839999999997</v>
      </c>
      <c r="N127" s="14">
        <f t="shared" si="48"/>
        <v>83131.839999999997</v>
      </c>
      <c r="O127" s="14">
        <f t="shared" si="49"/>
        <v>83131.839999999997</v>
      </c>
      <c r="P127" s="13" t="s">
        <v>274</v>
      </c>
      <c r="Q127" s="52">
        <v>1230500</v>
      </c>
      <c r="R127" s="52">
        <v>102541.67</v>
      </c>
      <c r="S127" s="92">
        <v>0.81071280000000001</v>
      </c>
      <c r="T127" s="100">
        <f t="shared" si="69"/>
        <v>83880.031001997369</v>
      </c>
      <c r="U127" s="14">
        <f t="shared" si="70"/>
        <v>83880.031001997369</v>
      </c>
      <c r="V127" s="14">
        <f t="shared" si="70"/>
        <v>83880.031001997369</v>
      </c>
      <c r="W127" s="14">
        <f t="shared" si="70"/>
        <v>83880.031001997369</v>
      </c>
      <c r="X127" s="14">
        <f t="shared" si="70"/>
        <v>83880.031001997369</v>
      </c>
      <c r="Y127" s="14">
        <f t="shared" si="70"/>
        <v>83880.031001997369</v>
      </c>
      <c r="Z127" s="14">
        <f t="shared" si="70"/>
        <v>83880.031001997369</v>
      </c>
      <c r="AA127" s="14">
        <f t="shared" si="70"/>
        <v>83880.031001997369</v>
      </c>
      <c r="AB127" s="14">
        <f t="shared" si="70"/>
        <v>83880.031001997369</v>
      </c>
      <c r="AC127" s="74">
        <f t="shared" si="71"/>
        <v>1004315.7990179765</v>
      </c>
      <c r="AE127" s="48"/>
      <c r="AH127" s="17"/>
    </row>
    <row r="128" spans="1:34" ht="15.75" outlineLevel="2" x14ac:dyDescent="0.25">
      <c r="A128" s="46">
        <v>12</v>
      </c>
      <c r="B128" s="47" t="s">
        <v>80</v>
      </c>
      <c r="C128" s="80"/>
      <c r="D128" s="80">
        <v>618</v>
      </c>
      <c r="E128" s="107">
        <v>110</v>
      </c>
      <c r="F128" s="62"/>
      <c r="G128" s="108">
        <v>1.014</v>
      </c>
      <c r="H128" s="16" t="s">
        <v>8</v>
      </c>
      <c r="I128" s="13" t="s">
        <v>274</v>
      </c>
      <c r="J128" s="52">
        <v>1230500</v>
      </c>
      <c r="K128" s="52">
        <v>102541.67</v>
      </c>
      <c r="L128" s="51">
        <v>0.81071280000000001</v>
      </c>
      <c r="M128" s="14">
        <f t="shared" si="68"/>
        <v>83131.839999999997</v>
      </c>
      <c r="N128" s="14">
        <f t="shared" si="48"/>
        <v>83131.839999999997</v>
      </c>
      <c r="O128" s="14">
        <f t="shared" si="49"/>
        <v>83131.839999999997</v>
      </c>
      <c r="P128" s="13" t="s">
        <v>274</v>
      </c>
      <c r="Q128" s="52">
        <v>1230500</v>
      </c>
      <c r="R128" s="52">
        <v>102541.67</v>
      </c>
      <c r="S128" s="92">
        <v>0.81071280000000001</v>
      </c>
      <c r="T128" s="100">
        <f t="shared" si="69"/>
        <v>84295.69022400926</v>
      </c>
      <c r="U128" s="14">
        <f t="shared" si="70"/>
        <v>84295.69022400926</v>
      </c>
      <c r="V128" s="14">
        <f t="shared" si="70"/>
        <v>84295.69022400926</v>
      </c>
      <c r="W128" s="14">
        <f t="shared" si="70"/>
        <v>84295.69022400926</v>
      </c>
      <c r="X128" s="14">
        <f t="shared" si="70"/>
        <v>84295.69022400926</v>
      </c>
      <c r="Y128" s="14">
        <f t="shared" si="70"/>
        <v>84295.69022400926</v>
      </c>
      <c r="Z128" s="14">
        <f t="shared" si="70"/>
        <v>84295.69022400926</v>
      </c>
      <c r="AA128" s="14">
        <f t="shared" si="70"/>
        <v>84295.69022400926</v>
      </c>
      <c r="AB128" s="14">
        <f t="shared" si="70"/>
        <v>84295.69022400926</v>
      </c>
      <c r="AC128" s="74">
        <f t="shared" si="71"/>
        <v>1008056.7320160831</v>
      </c>
      <c r="AE128" s="48"/>
      <c r="AH128" s="17"/>
    </row>
    <row r="129" spans="1:34" ht="15.75" outlineLevel="2" x14ac:dyDescent="0.25">
      <c r="A129" s="10">
        <v>13</v>
      </c>
      <c r="B129" s="12" t="s">
        <v>217</v>
      </c>
      <c r="C129" s="78"/>
      <c r="D129" s="78">
        <v>624</v>
      </c>
      <c r="E129" s="109">
        <v>41</v>
      </c>
      <c r="F129" s="53"/>
      <c r="G129" s="108">
        <v>1.008</v>
      </c>
      <c r="H129" s="13" t="s">
        <v>8</v>
      </c>
      <c r="I129" s="13" t="s">
        <v>274</v>
      </c>
      <c r="J129" s="52">
        <v>1230500</v>
      </c>
      <c r="K129" s="52">
        <v>102541.67</v>
      </c>
      <c r="L129" s="51">
        <v>0.52710639999999997</v>
      </c>
      <c r="M129" s="14">
        <f t="shared" si="68"/>
        <v>54050.37</v>
      </c>
      <c r="N129" s="14">
        <f t="shared" ref="N129:N186" si="72">M129</f>
        <v>54050.37</v>
      </c>
      <c r="O129" s="14">
        <f t="shared" ref="O129:O186" si="73">M129</f>
        <v>54050.37</v>
      </c>
      <c r="P129" s="13" t="s">
        <v>274</v>
      </c>
      <c r="Q129" s="52">
        <v>1230500</v>
      </c>
      <c r="R129" s="52">
        <v>102541.67</v>
      </c>
      <c r="S129" s="92">
        <v>0.52710639999999997</v>
      </c>
      <c r="T129" s="100">
        <f t="shared" si="69"/>
        <v>54482.773487877501</v>
      </c>
      <c r="U129" s="14">
        <f t="shared" si="70"/>
        <v>54482.773487877501</v>
      </c>
      <c r="V129" s="14">
        <f t="shared" si="70"/>
        <v>54482.773487877501</v>
      </c>
      <c r="W129" s="14">
        <f t="shared" si="70"/>
        <v>54482.773487877501</v>
      </c>
      <c r="X129" s="14">
        <f t="shared" si="70"/>
        <v>54482.773487877501</v>
      </c>
      <c r="Y129" s="14">
        <f t="shared" si="70"/>
        <v>54482.773487877501</v>
      </c>
      <c r="Z129" s="14">
        <f t="shared" si="70"/>
        <v>54482.773487877501</v>
      </c>
      <c r="AA129" s="14">
        <f t="shared" si="70"/>
        <v>54482.773487877501</v>
      </c>
      <c r="AB129" s="14">
        <f t="shared" si="70"/>
        <v>54482.773487877501</v>
      </c>
      <c r="AC129" s="74">
        <f t="shared" si="71"/>
        <v>652496.07139089738</v>
      </c>
      <c r="AE129" s="48"/>
      <c r="AH129" s="17"/>
    </row>
    <row r="130" spans="1:34" ht="15.75" outlineLevel="2" x14ac:dyDescent="0.25">
      <c r="A130" s="10">
        <v>14</v>
      </c>
      <c r="B130" s="12" t="s">
        <v>218</v>
      </c>
      <c r="C130" s="78"/>
      <c r="D130" s="78">
        <v>348</v>
      </c>
      <c r="E130" s="109">
        <v>47</v>
      </c>
      <c r="F130" s="53"/>
      <c r="G130" s="108">
        <v>1.0089999999999999</v>
      </c>
      <c r="H130" s="13" t="s">
        <v>8</v>
      </c>
      <c r="I130" s="13" t="s">
        <v>274</v>
      </c>
      <c r="J130" s="52">
        <v>1230500</v>
      </c>
      <c r="K130" s="52">
        <v>102541.67</v>
      </c>
      <c r="L130" s="51">
        <v>0.52710639999999997</v>
      </c>
      <c r="M130" s="14">
        <f t="shared" si="68"/>
        <v>54050.37</v>
      </c>
      <c r="N130" s="14">
        <f t="shared" si="72"/>
        <v>54050.37</v>
      </c>
      <c r="O130" s="14">
        <f t="shared" si="73"/>
        <v>54050.37</v>
      </c>
      <c r="P130" s="13" t="s">
        <v>274</v>
      </c>
      <c r="Q130" s="52">
        <v>1230500</v>
      </c>
      <c r="R130" s="52">
        <v>102541.67</v>
      </c>
      <c r="S130" s="92">
        <v>0.52710639999999997</v>
      </c>
      <c r="T130" s="100">
        <f t="shared" si="69"/>
        <v>54536.823858401185</v>
      </c>
      <c r="U130" s="14">
        <f t="shared" si="70"/>
        <v>54536.823858401185</v>
      </c>
      <c r="V130" s="14">
        <f t="shared" si="70"/>
        <v>54536.823858401185</v>
      </c>
      <c r="W130" s="14">
        <f t="shared" si="70"/>
        <v>54536.823858401185</v>
      </c>
      <c r="X130" s="14">
        <f t="shared" si="70"/>
        <v>54536.823858401185</v>
      </c>
      <c r="Y130" s="14">
        <f t="shared" si="70"/>
        <v>54536.823858401185</v>
      </c>
      <c r="Z130" s="14">
        <f t="shared" si="70"/>
        <v>54536.823858401185</v>
      </c>
      <c r="AA130" s="14">
        <f t="shared" si="70"/>
        <v>54536.823858401185</v>
      </c>
      <c r="AB130" s="14">
        <f t="shared" si="70"/>
        <v>54536.823858401185</v>
      </c>
      <c r="AC130" s="74">
        <f t="shared" si="71"/>
        <v>652982.52472561051</v>
      </c>
      <c r="AE130" s="48"/>
      <c r="AH130" s="17"/>
    </row>
    <row r="131" spans="1:34" ht="15.75" outlineLevel="2" x14ac:dyDescent="0.25">
      <c r="A131" s="10">
        <v>15</v>
      </c>
      <c r="B131" s="12" t="s">
        <v>219</v>
      </c>
      <c r="C131" s="78"/>
      <c r="D131" s="78">
        <v>217</v>
      </c>
      <c r="E131" s="109">
        <v>50</v>
      </c>
      <c r="F131" s="53"/>
      <c r="G131" s="108">
        <v>1.01</v>
      </c>
      <c r="H131" s="13" t="s">
        <v>8</v>
      </c>
      <c r="I131" s="13" t="s">
        <v>274</v>
      </c>
      <c r="J131" s="52">
        <v>1230500</v>
      </c>
      <c r="K131" s="52">
        <v>102541.67</v>
      </c>
      <c r="L131" s="51">
        <v>0.52710639999999997</v>
      </c>
      <c r="M131" s="14">
        <f t="shared" si="68"/>
        <v>54050.37</v>
      </c>
      <c r="N131" s="14">
        <f t="shared" si="72"/>
        <v>54050.37</v>
      </c>
      <c r="O131" s="14">
        <f t="shared" si="73"/>
        <v>54050.37</v>
      </c>
      <c r="P131" s="13" t="s">
        <v>274</v>
      </c>
      <c r="Q131" s="52">
        <v>1230500</v>
      </c>
      <c r="R131" s="52">
        <v>102541.67</v>
      </c>
      <c r="S131" s="92">
        <v>0.52710639999999997</v>
      </c>
      <c r="T131" s="100">
        <f t="shared" si="69"/>
        <v>54590.874228924877</v>
      </c>
      <c r="U131" s="14">
        <f t="shared" si="70"/>
        <v>54590.874228924877</v>
      </c>
      <c r="V131" s="14">
        <f t="shared" si="70"/>
        <v>54590.874228924877</v>
      </c>
      <c r="W131" s="14">
        <f t="shared" si="70"/>
        <v>54590.874228924877</v>
      </c>
      <c r="X131" s="14">
        <f t="shared" si="70"/>
        <v>54590.874228924877</v>
      </c>
      <c r="Y131" s="14">
        <f t="shared" si="70"/>
        <v>54590.874228924877</v>
      </c>
      <c r="Z131" s="14">
        <f t="shared" si="70"/>
        <v>54590.874228924877</v>
      </c>
      <c r="AA131" s="14">
        <f t="shared" si="70"/>
        <v>54590.874228924877</v>
      </c>
      <c r="AB131" s="14">
        <f t="shared" si="70"/>
        <v>54590.874228924877</v>
      </c>
      <c r="AC131" s="74">
        <f t="shared" si="71"/>
        <v>653468.97806032386</v>
      </c>
      <c r="AE131" s="48"/>
      <c r="AH131" s="17"/>
    </row>
    <row r="132" spans="1:34" ht="15.75" outlineLevel="2" x14ac:dyDescent="0.25">
      <c r="A132" s="10">
        <v>16</v>
      </c>
      <c r="B132" s="12" t="s">
        <v>220</v>
      </c>
      <c r="C132" s="78"/>
      <c r="D132" s="78">
        <v>332</v>
      </c>
      <c r="E132" s="109">
        <v>43</v>
      </c>
      <c r="F132" s="53"/>
      <c r="G132" s="108">
        <v>1.0089999999999999</v>
      </c>
      <c r="H132" s="13" t="s">
        <v>8</v>
      </c>
      <c r="I132" s="13" t="s">
        <v>274</v>
      </c>
      <c r="J132" s="52">
        <v>1230500</v>
      </c>
      <c r="K132" s="52">
        <v>102541.67</v>
      </c>
      <c r="L132" s="51">
        <v>0.52710639999999997</v>
      </c>
      <c r="M132" s="14">
        <f t="shared" si="68"/>
        <v>54050.37</v>
      </c>
      <c r="N132" s="14">
        <f t="shared" si="72"/>
        <v>54050.37</v>
      </c>
      <c r="O132" s="14">
        <f t="shared" si="73"/>
        <v>54050.37</v>
      </c>
      <c r="P132" s="13" t="s">
        <v>274</v>
      </c>
      <c r="Q132" s="52">
        <v>1230500</v>
      </c>
      <c r="R132" s="52">
        <v>102541.67</v>
      </c>
      <c r="S132" s="92">
        <v>0.52710639999999997</v>
      </c>
      <c r="T132" s="100">
        <f t="shared" si="69"/>
        <v>54536.823858401185</v>
      </c>
      <c r="U132" s="14">
        <f t="shared" si="70"/>
        <v>54536.823858401185</v>
      </c>
      <c r="V132" s="14">
        <f t="shared" si="70"/>
        <v>54536.823858401185</v>
      </c>
      <c r="W132" s="14">
        <f t="shared" si="70"/>
        <v>54536.823858401185</v>
      </c>
      <c r="X132" s="14">
        <f t="shared" si="70"/>
        <v>54536.823858401185</v>
      </c>
      <c r="Y132" s="14">
        <f t="shared" si="70"/>
        <v>54536.823858401185</v>
      </c>
      <c r="Z132" s="14">
        <f t="shared" si="70"/>
        <v>54536.823858401185</v>
      </c>
      <c r="AA132" s="14">
        <f t="shared" si="70"/>
        <v>54536.823858401185</v>
      </c>
      <c r="AB132" s="14">
        <f t="shared" si="70"/>
        <v>54536.823858401185</v>
      </c>
      <c r="AC132" s="74">
        <f t="shared" si="71"/>
        <v>652982.52472561051</v>
      </c>
      <c r="AE132" s="48"/>
      <c r="AH132" s="17"/>
    </row>
    <row r="133" spans="1:34" ht="15.75" outlineLevel="2" x14ac:dyDescent="0.25">
      <c r="A133" s="10">
        <v>17</v>
      </c>
      <c r="B133" s="12" t="s">
        <v>221</v>
      </c>
      <c r="C133" s="78"/>
      <c r="D133" s="78">
        <v>180</v>
      </c>
      <c r="E133" s="109">
        <v>42</v>
      </c>
      <c r="F133" s="53"/>
      <c r="G133" s="108">
        <v>1.008</v>
      </c>
      <c r="H133" s="13" t="s">
        <v>8</v>
      </c>
      <c r="I133" s="13" t="s">
        <v>274</v>
      </c>
      <c r="J133" s="52">
        <v>1230500</v>
      </c>
      <c r="K133" s="52">
        <v>102541.67</v>
      </c>
      <c r="L133" s="51">
        <v>0.52710639999999997</v>
      </c>
      <c r="M133" s="14">
        <f t="shared" si="68"/>
        <v>54050.37</v>
      </c>
      <c r="N133" s="14">
        <f t="shared" si="72"/>
        <v>54050.37</v>
      </c>
      <c r="O133" s="14">
        <f t="shared" si="73"/>
        <v>54050.37</v>
      </c>
      <c r="P133" s="13" t="s">
        <v>274</v>
      </c>
      <c r="Q133" s="52">
        <v>1230500</v>
      </c>
      <c r="R133" s="52">
        <v>102541.67</v>
      </c>
      <c r="S133" s="92">
        <v>0.52710639999999997</v>
      </c>
      <c r="T133" s="100">
        <f t="shared" si="69"/>
        <v>54482.773487877501</v>
      </c>
      <c r="U133" s="14">
        <f t="shared" ref="U133:AB148" si="74">T133</f>
        <v>54482.773487877501</v>
      </c>
      <c r="V133" s="14">
        <f t="shared" si="74"/>
        <v>54482.773487877501</v>
      </c>
      <c r="W133" s="14">
        <f t="shared" si="74"/>
        <v>54482.773487877501</v>
      </c>
      <c r="X133" s="14">
        <f t="shared" si="74"/>
        <v>54482.773487877501</v>
      </c>
      <c r="Y133" s="14">
        <f t="shared" si="74"/>
        <v>54482.773487877501</v>
      </c>
      <c r="Z133" s="14">
        <f t="shared" si="74"/>
        <v>54482.773487877501</v>
      </c>
      <c r="AA133" s="14">
        <f t="shared" si="74"/>
        <v>54482.773487877501</v>
      </c>
      <c r="AB133" s="14">
        <f t="shared" si="74"/>
        <v>54482.773487877501</v>
      </c>
      <c r="AC133" s="74">
        <f t="shared" si="71"/>
        <v>652496.07139089738</v>
      </c>
      <c r="AE133" s="48"/>
      <c r="AH133" s="17"/>
    </row>
    <row r="134" spans="1:34" ht="15.75" outlineLevel="2" x14ac:dyDescent="0.25">
      <c r="A134" s="19">
        <v>18</v>
      </c>
      <c r="B134" s="12" t="s">
        <v>82</v>
      </c>
      <c r="C134" s="78"/>
      <c r="D134" s="78">
        <v>776</v>
      </c>
      <c r="E134" s="109">
        <v>109</v>
      </c>
      <c r="F134" s="53"/>
      <c r="G134" s="108">
        <v>1.014</v>
      </c>
      <c r="H134" s="13" t="s">
        <v>8</v>
      </c>
      <c r="I134" s="13" t="s">
        <v>274</v>
      </c>
      <c r="J134" s="52">
        <v>1230500</v>
      </c>
      <c r="K134" s="52">
        <v>102541.67</v>
      </c>
      <c r="L134" s="51">
        <v>0.81071280000000001</v>
      </c>
      <c r="M134" s="14">
        <f t="shared" si="68"/>
        <v>83131.839999999997</v>
      </c>
      <c r="N134" s="14">
        <f t="shared" si="72"/>
        <v>83131.839999999997</v>
      </c>
      <c r="O134" s="14">
        <f t="shared" si="73"/>
        <v>83131.839999999997</v>
      </c>
      <c r="P134" s="13" t="s">
        <v>274</v>
      </c>
      <c r="Q134" s="52">
        <v>1230500</v>
      </c>
      <c r="R134" s="52">
        <v>102541.67</v>
      </c>
      <c r="S134" s="92">
        <v>0.81071280000000001</v>
      </c>
      <c r="T134" s="100">
        <f t="shared" si="69"/>
        <v>84295.69022400926</v>
      </c>
      <c r="U134" s="14">
        <f t="shared" si="74"/>
        <v>84295.69022400926</v>
      </c>
      <c r="V134" s="14">
        <f t="shared" si="74"/>
        <v>84295.69022400926</v>
      </c>
      <c r="W134" s="14">
        <f t="shared" si="74"/>
        <v>84295.69022400926</v>
      </c>
      <c r="X134" s="14">
        <f t="shared" si="74"/>
        <v>84295.69022400926</v>
      </c>
      <c r="Y134" s="14">
        <f t="shared" si="74"/>
        <v>84295.69022400926</v>
      </c>
      <c r="Z134" s="14">
        <f t="shared" si="74"/>
        <v>84295.69022400926</v>
      </c>
      <c r="AA134" s="14">
        <f t="shared" si="74"/>
        <v>84295.69022400926</v>
      </c>
      <c r="AB134" s="14">
        <f t="shared" si="74"/>
        <v>84295.69022400926</v>
      </c>
      <c r="AC134" s="74">
        <f t="shared" si="71"/>
        <v>1008056.7320160831</v>
      </c>
      <c r="AE134" s="48"/>
      <c r="AH134" s="17"/>
    </row>
    <row r="135" spans="1:34" ht="18.75" outlineLevel="1" x14ac:dyDescent="0.25">
      <c r="A135" s="19"/>
      <c r="B135" s="21" t="s">
        <v>21</v>
      </c>
      <c r="C135" s="23">
        <v>3</v>
      </c>
      <c r="D135" s="69">
        <f t="shared" ref="D135:G135" si="75">SUM(D136:D138)</f>
        <v>3525</v>
      </c>
      <c r="E135" s="115">
        <f t="shared" si="75"/>
        <v>520</v>
      </c>
      <c r="F135" s="69"/>
      <c r="G135" s="116">
        <f t="shared" si="75"/>
        <v>3.0399999999999996</v>
      </c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96"/>
      <c r="T135" s="100"/>
      <c r="U135" s="14"/>
      <c r="V135" s="61"/>
      <c r="W135" s="61"/>
      <c r="X135" s="61"/>
      <c r="Y135" s="61"/>
      <c r="Z135" s="61"/>
      <c r="AA135" s="61"/>
      <c r="AB135" s="61"/>
      <c r="AC135" s="76">
        <f t="shared" ref="AC135" si="76">SUM(AC136:AC138)</f>
        <v>5338419.1273701964</v>
      </c>
    </row>
    <row r="136" spans="1:34" ht="15.75" outlineLevel="2" x14ac:dyDescent="0.25">
      <c r="A136" s="19">
        <v>19</v>
      </c>
      <c r="B136" s="12" t="s">
        <v>83</v>
      </c>
      <c r="C136" s="78"/>
      <c r="D136" s="78">
        <v>1092</v>
      </c>
      <c r="E136" s="109">
        <v>193</v>
      </c>
      <c r="F136" s="41"/>
      <c r="G136" s="113">
        <v>1.0129999999999999</v>
      </c>
      <c r="H136" s="13" t="s">
        <v>8</v>
      </c>
      <c r="I136" s="13" t="s">
        <v>287</v>
      </c>
      <c r="J136" s="66">
        <v>2460900</v>
      </c>
      <c r="K136" s="66">
        <v>205075</v>
      </c>
      <c r="L136" s="51">
        <v>0.81073580000000001</v>
      </c>
      <c r="M136" s="14">
        <f>ROUND(K136*L136,2)</f>
        <v>166261.64000000001</v>
      </c>
      <c r="N136" s="14">
        <f t="shared" si="72"/>
        <v>166261.64000000001</v>
      </c>
      <c r="O136" s="14">
        <f t="shared" si="73"/>
        <v>166261.64000000001</v>
      </c>
      <c r="P136" s="13" t="s">
        <v>287</v>
      </c>
      <c r="Q136" s="66">
        <v>2460900</v>
      </c>
      <c r="R136" s="66">
        <v>205075</v>
      </c>
      <c r="S136" s="92">
        <v>0.81073580000000001</v>
      </c>
      <c r="T136" s="100">
        <f>$R$136*S136*G136</f>
        <v>168423.045559405</v>
      </c>
      <c r="U136" s="14">
        <f t="shared" si="74"/>
        <v>168423.045559405</v>
      </c>
      <c r="V136" s="14">
        <f t="shared" si="74"/>
        <v>168423.045559405</v>
      </c>
      <c r="W136" s="14">
        <f t="shared" si="74"/>
        <v>168423.045559405</v>
      </c>
      <c r="X136" s="14">
        <f t="shared" si="74"/>
        <v>168423.045559405</v>
      </c>
      <c r="Y136" s="14">
        <f t="shared" si="74"/>
        <v>168423.045559405</v>
      </c>
      <c r="Z136" s="14">
        <f t="shared" si="74"/>
        <v>168423.045559405</v>
      </c>
      <c r="AA136" s="14">
        <f t="shared" si="74"/>
        <v>168423.045559405</v>
      </c>
      <c r="AB136" s="14">
        <f t="shared" si="74"/>
        <v>168423.045559405</v>
      </c>
      <c r="AC136" s="74">
        <f>M136+N136+O136+T136+U136+V136+W136+X136+Y136+Z136+AA136+AB136</f>
        <v>2014592.3300346443</v>
      </c>
    </row>
    <row r="137" spans="1:34" ht="15.75" outlineLevel="2" x14ac:dyDescent="0.25">
      <c r="A137" s="19">
        <v>20</v>
      </c>
      <c r="B137" s="12" t="s">
        <v>79</v>
      </c>
      <c r="C137" s="78"/>
      <c r="D137" s="78">
        <v>1388</v>
      </c>
      <c r="E137" s="109">
        <v>160</v>
      </c>
      <c r="F137" s="41"/>
      <c r="G137" s="113">
        <v>1.01</v>
      </c>
      <c r="H137" s="13" t="s">
        <v>8</v>
      </c>
      <c r="I137" s="13" t="s">
        <v>287</v>
      </c>
      <c r="J137" s="66">
        <v>2460900</v>
      </c>
      <c r="K137" s="66">
        <v>205075</v>
      </c>
      <c r="L137" s="51">
        <v>0.81073580000000001</v>
      </c>
      <c r="M137" s="14">
        <f>ROUND(K137*L137,2)</f>
        <v>166261.64000000001</v>
      </c>
      <c r="N137" s="14">
        <f t="shared" si="72"/>
        <v>166261.64000000001</v>
      </c>
      <c r="O137" s="14">
        <f t="shared" si="73"/>
        <v>166261.64000000001</v>
      </c>
      <c r="P137" s="13" t="s">
        <v>287</v>
      </c>
      <c r="Q137" s="66">
        <v>2460900</v>
      </c>
      <c r="R137" s="66">
        <v>205075</v>
      </c>
      <c r="S137" s="92">
        <v>0.81073580000000001</v>
      </c>
      <c r="T137" s="100">
        <f>$R$136*S137*G137</f>
        <v>167924.26062685001</v>
      </c>
      <c r="U137" s="14">
        <f t="shared" si="74"/>
        <v>167924.26062685001</v>
      </c>
      <c r="V137" s="14">
        <f t="shared" si="74"/>
        <v>167924.26062685001</v>
      </c>
      <c r="W137" s="14">
        <f t="shared" si="74"/>
        <v>167924.26062685001</v>
      </c>
      <c r="X137" s="14">
        <f t="shared" si="74"/>
        <v>167924.26062685001</v>
      </c>
      <c r="Y137" s="14">
        <f t="shared" si="74"/>
        <v>167924.26062685001</v>
      </c>
      <c r="Z137" s="14">
        <f t="shared" si="74"/>
        <v>167924.26062685001</v>
      </c>
      <c r="AA137" s="14">
        <f t="shared" si="74"/>
        <v>167924.26062685001</v>
      </c>
      <c r="AB137" s="14">
        <f t="shared" si="74"/>
        <v>167924.26062685001</v>
      </c>
      <c r="AC137" s="74">
        <f>M137+N137+O137+T137+U137+V137+W137+X137+Y137+Z137+AA137+AB137</f>
        <v>2010103.2656416497</v>
      </c>
    </row>
    <row r="138" spans="1:34" ht="15.75" outlineLevel="2" x14ac:dyDescent="0.25">
      <c r="A138" s="19">
        <v>21</v>
      </c>
      <c r="B138" s="12" t="s">
        <v>81</v>
      </c>
      <c r="C138" s="78"/>
      <c r="D138" s="78">
        <v>1045</v>
      </c>
      <c r="E138" s="109">
        <v>167</v>
      </c>
      <c r="F138" s="41"/>
      <c r="G138" s="113">
        <v>1.0169999999999999</v>
      </c>
      <c r="H138" s="13" t="s">
        <v>8</v>
      </c>
      <c r="I138" s="13" t="s">
        <v>287</v>
      </c>
      <c r="J138" s="66">
        <v>2460900</v>
      </c>
      <c r="K138" s="66">
        <v>205075</v>
      </c>
      <c r="L138" s="51">
        <v>0.52711790000000003</v>
      </c>
      <c r="M138" s="14">
        <f>ROUND(K138*L138,2)</f>
        <v>108098.7</v>
      </c>
      <c r="N138" s="14">
        <f t="shared" si="72"/>
        <v>108098.7</v>
      </c>
      <c r="O138" s="14">
        <f t="shared" si="73"/>
        <v>108098.7</v>
      </c>
      <c r="P138" s="13" t="s">
        <v>287</v>
      </c>
      <c r="Q138" s="66">
        <v>2460900</v>
      </c>
      <c r="R138" s="66">
        <v>205075</v>
      </c>
      <c r="S138" s="92">
        <v>0.52711790000000003</v>
      </c>
      <c r="T138" s="100">
        <f>$R$136*S138*G138</f>
        <v>109936.3812993225</v>
      </c>
      <c r="U138" s="14">
        <f t="shared" si="74"/>
        <v>109936.3812993225</v>
      </c>
      <c r="V138" s="14">
        <f t="shared" si="74"/>
        <v>109936.3812993225</v>
      </c>
      <c r="W138" s="14">
        <f t="shared" si="74"/>
        <v>109936.3812993225</v>
      </c>
      <c r="X138" s="14">
        <f t="shared" si="74"/>
        <v>109936.3812993225</v>
      </c>
      <c r="Y138" s="14">
        <f t="shared" si="74"/>
        <v>109936.3812993225</v>
      </c>
      <c r="Z138" s="14">
        <f t="shared" si="74"/>
        <v>109936.3812993225</v>
      </c>
      <c r="AA138" s="14">
        <f t="shared" si="74"/>
        <v>109936.3812993225</v>
      </c>
      <c r="AB138" s="14">
        <f t="shared" si="74"/>
        <v>109936.3812993225</v>
      </c>
      <c r="AC138" s="74">
        <f>M138+N138+O138+T138+U138+V138+W138+X138+Y138+Z138+AA138+AB138</f>
        <v>1313723.5316939023</v>
      </c>
    </row>
    <row r="139" spans="1:34" ht="18.75" outlineLevel="1" x14ac:dyDescent="0.25">
      <c r="A139" s="19"/>
      <c r="B139" s="21" t="s">
        <v>56</v>
      </c>
      <c r="C139" s="23">
        <v>1</v>
      </c>
      <c r="D139" s="23">
        <f t="shared" ref="D139:H139" si="77">D140</f>
        <v>1705</v>
      </c>
      <c r="E139" s="114">
        <f t="shared" si="77"/>
        <v>327</v>
      </c>
      <c r="F139" s="23"/>
      <c r="G139" s="114">
        <f t="shared" si="77"/>
        <v>1.024</v>
      </c>
      <c r="H139" s="23" t="str">
        <f t="shared" si="77"/>
        <v>-</v>
      </c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95"/>
      <c r="T139" s="100"/>
      <c r="U139" s="14"/>
      <c r="V139" s="22"/>
      <c r="W139" s="22"/>
      <c r="X139" s="22"/>
      <c r="Y139" s="22"/>
      <c r="Z139" s="22"/>
      <c r="AA139" s="22"/>
      <c r="AB139" s="22"/>
      <c r="AC139" s="76">
        <f t="shared" ref="AC139" si="78">AC140</f>
        <v>1786398.4813246559</v>
      </c>
    </row>
    <row r="140" spans="1:34" ht="31.5" outlineLevel="1" x14ac:dyDescent="0.25">
      <c r="A140" s="43">
        <v>22</v>
      </c>
      <c r="B140" s="24" t="s">
        <v>269</v>
      </c>
      <c r="C140" s="23"/>
      <c r="D140" s="23">
        <v>1705</v>
      </c>
      <c r="E140" s="114">
        <v>327</v>
      </c>
      <c r="F140" s="42"/>
      <c r="G140" s="117">
        <v>1.024</v>
      </c>
      <c r="H140" s="22" t="s">
        <v>8</v>
      </c>
      <c r="I140" s="13" t="s">
        <v>292</v>
      </c>
      <c r="J140" s="66">
        <v>2907100</v>
      </c>
      <c r="K140" s="66">
        <v>242258.33</v>
      </c>
      <c r="L140" s="51">
        <v>0.60362970000000005</v>
      </c>
      <c r="M140" s="14">
        <f>ROUND(K140*L140,2)</f>
        <v>146234.32</v>
      </c>
      <c r="N140" s="14">
        <f t="shared" si="72"/>
        <v>146234.32</v>
      </c>
      <c r="O140" s="14">
        <f t="shared" si="73"/>
        <v>146234.32</v>
      </c>
      <c r="P140" s="13" t="s">
        <v>292</v>
      </c>
      <c r="Q140" s="66">
        <v>2907100</v>
      </c>
      <c r="R140" s="66">
        <v>242258.33</v>
      </c>
      <c r="S140" s="92">
        <v>0.60362970000000005</v>
      </c>
      <c r="T140" s="100">
        <f>$R$140*S140*G140</f>
        <v>149743.94681385063</v>
      </c>
      <c r="U140" s="14">
        <f t="shared" si="74"/>
        <v>149743.94681385063</v>
      </c>
      <c r="V140" s="14">
        <f t="shared" si="74"/>
        <v>149743.94681385063</v>
      </c>
      <c r="W140" s="14">
        <f t="shared" si="74"/>
        <v>149743.94681385063</v>
      </c>
      <c r="X140" s="14">
        <f t="shared" si="74"/>
        <v>149743.94681385063</v>
      </c>
      <c r="Y140" s="14">
        <f t="shared" si="74"/>
        <v>149743.94681385063</v>
      </c>
      <c r="Z140" s="14">
        <f t="shared" si="74"/>
        <v>149743.94681385063</v>
      </c>
      <c r="AA140" s="14">
        <f t="shared" si="74"/>
        <v>149743.94681385063</v>
      </c>
      <c r="AB140" s="14">
        <f t="shared" si="74"/>
        <v>149743.94681385063</v>
      </c>
      <c r="AC140" s="74">
        <f>M140+N140+O140+T140+U140+V140+W140+X140+Y140+Z140+AA140+AB140</f>
        <v>1786398.4813246559</v>
      </c>
    </row>
    <row r="141" spans="1:34" ht="15.75" x14ac:dyDescent="0.25">
      <c r="A141" s="7">
        <v>6</v>
      </c>
      <c r="B141" s="24" t="s">
        <v>84</v>
      </c>
      <c r="C141" s="9">
        <f>C142</f>
        <v>11</v>
      </c>
      <c r="D141" s="9">
        <f t="shared" ref="D141:H141" si="79">D142</f>
        <v>5331</v>
      </c>
      <c r="E141" s="79">
        <f t="shared" si="79"/>
        <v>851</v>
      </c>
      <c r="F141" s="9">
        <f t="shared" si="79"/>
        <v>0.75</v>
      </c>
      <c r="G141" s="79">
        <f t="shared" si="79"/>
        <v>11.107999999999999</v>
      </c>
      <c r="H141" s="9">
        <f t="shared" si="79"/>
        <v>0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77"/>
      <c r="T141" s="100"/>
      <c r="U141" s="14"/>
      <c r="V141" s="6"/>
      <c r="W141" s="6"/>
      <c r="X141" s="6"/>
      <c r="Y141" s="6"/>
      <c r="Z141" s="6"/>
      <c r="AA141" s="6"/>
      <c r="AB141" s="6"/>
      <c r="AC141" s="73">
        <f t="shared" ref="AC141" si="80">AC142</f>
        <v>10176266.577852165</v>
      </c>
    </row>
    <row r="142" spans="1:34" ht="18.75" outlineLevel="1" x14ac:dyDescent="0.25">
      <c r="A142" s="10"/>
      <c r="B142" s="21" t="s">
        <v>6</v>
      </c>
      <c r="C142" s="23">
        <v>11</v>
      </c>
      <c r="D142" s="69">
        <f t="shared" ref="D142:H142" si="81">SUM(D143:D153)</f>
        <v>5331</v>
      </c>
      <c r="E142" s="115">
        <f t="shared" si="81"/>
        <v>851</v>
      </c>
      <c r="F142" s="69">
        <f t="shared" si="81"/>
        <v>0.75</v>
      </c>
      <c r="G142" s="116">
        <f t="shared" si="81"/>
        <v>11.107999999999999</v>
      </c>
      <c r="H142" s="69">
        <f t="shared" si="81"/>
        <v>0</v>
      </c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96"/>
      <c r="T142" s="100"/>
      <c r="U142" s="14"/>
      <c r="V142" s="61"/>
      <c r="W142" s="61"/>
      <c r="X142" s="61"/>
      <c r="Y142" s="61"/>
      <c r="Z142" s="61"/>
      <c r="AA142" s="61"/>
      <c r="AB142" s="61"/>
      <c r="AC142" s="76">
        <f t="shared" ref="AC142" si="82">SUM(AC143:AC153)</f>
        <v>10176266.577852165</v>
      </c>
    </row>
    <row r="143" spans="1:34" ht="15.75" outlineLevel="2" x14ac:dyDescent="0.25">
      <c r="A143" s="10">
        <v>1</v>
      </c>
      <c r="B143" s="12" t="s">
        <v>85</v>
      </c>
      <c r="C143" s="78"/>
      <c r="D143" s="78">
        <v>390</v>
      </c>
      <c r="E143" s="109">
        <v>78</v>
      </c>
      <c r="F143" s="90"/>
      <c r="G143" s="113">
        <v>1.012</v>
      </c>
      <c r="H143" s="13" t="s">
        <v>8</v>
      </c>
      <c r="I143" s="13" t="s">
        <v>274</v>
      </c>
      <c r="J143" s="52">
        <v>1230500</v>
      </c>
      <c r="K143" s="52">
        <v>102541.67</v>
      </c>
      <c r="L143" s="51">
        <v>0.66890950000000005</v>
      </c>
      <c r="M143" s="14">
        <f t="shared" ref="M143:M153" si="83">ROUND(K143*L143,2)</f>
        <v>68591.100000000006</v>
      </c>
      <c r="N143" s="14">
        <f t="shared" si="72"/>
        <v>68591.100000000006</v>
      </c>
      <c r="O143" s="14">
        <f t="shared" si="73"/>
        <v>68591.100000000006</v>
      </c>
      <c r="P143" s="13" t="s">
        <v>274</v>
      </c>
      <c r="Q143" s="52">
        <v>1230500</v>
      </c>
      <c r="R143" s="52">
        <v>102541.67</v>
      </c>
      <c r="S143" s="92">
        <v>0.66890950000000005</v>
      </c>
      <c r="T143" s="100">
        <f t="shared" ref="T143:T153" si="84">$R$143*S143*G143</f>
        <v>69414.190375371385</v>
      </c>
      <c r="U143" s="14">
        <f t="shared" si="74"/>
        <v>69414.190375371385</v>
      </c>
      <c r="V143" s="14">
        <f t="shared" si="74"/>
        <v>69414.190375371385</v>
      </c>
      <c r="W143" s="14">
        <f t="shared" si="74"/>
        <v>69414.190375371385</v>
      </c>
      <c r="X143" s="14">
        <f t="shared" si="74"/>
        <v>69414.190375371385</v>
      </c>
      <c r="Y143" s="14">
        <f t="shared" si="74"/>
        <v>69414.190375371385</v>
      </c>
      <c r="Z143" s="14">
        <f t="shared" si="74"/>
        <v>69414.190375371385</v>
      </c>
      <c r="AA143" s="14">
        <f t="shared" si="74"/>
        <v>69414.190375371385</v>
      </c>
      <c r="AB143" s="14">
        <f t="shared" si="74"/>
        <v>69414.190375371385</v>
      </c>
      <c r="AC143" s="74">
        <f t="shared" ref="AC143:AC153" si="85">M143+N143+O143+T143+U143+V143+W143+X143+Y143+Z143+AA143+AB143</f>
        <v>830501.01337834238</v>
      </c>
    </row>
    <row r="144" spans="1:34" ht="15.75" outlineLevel="2" x14ac:dyDescent="0.25">
      <c r="A144" s="10">
        <v>2</v>
      </c>
      <c r="B144" s="12" t="s">
        <v>86</v>
      </c>
      <c r="C144" s="78"/>
      <c r="D144" s="78">
        <v>593</v>
      </c>
      <c r="E144" s="109">
        <v>82</v>
      </c>
      <c r="F144" s="90">
        <v>0.75</v>
      </c>
      <c r="G144" s="113">
        <v>1</v>
      </c>
      <c r="H144" s="13" t="s">
        <v>8</v>
      </c>
      <c r="I144" s="13" t="s">
        <v>274</v>
      </c>
      <c r="J144" s="52">
        <v>1230500</v>
      </c>
      <c r="K144" s="52">
        <v>102541.67</v>
      </c>
      <c r="L144" s="51">
        <v>0.66890950000000005</v>
      </c>
      <c r="M144" s="14">
        <f t="shared" si="83"/>
        <v>68591.100000000006</v>
      </c>
      <c r="N144" s="14">
        <f t="shared" si="72"/>
        <v>68591.100000000006</v>
      </c>
      <c r="O144" s="14">
        <f t="shared" si="73"/>
        <v>68591.100000000006</v>
      </c>
      <c r="P144" s="13" t="s">
        <v>274</v>
      </c>
      <c r="Q144" s="52">
        <v>1230500</v>
      </c>
      <c r="R144" s="52">
        <v>102541.67</v>
      </c>
      <c r="S144" s="92">
        <v>0.66890950000000005</v>
      </c>
      <c r="T144" s="100">
        <f t="shared" si="84"/>
        <v>68591.097208865001</v>
      </c>
      <c r="U144" s="14">
        <f t="shared" si="74"/>
        <v>68591.097208865001</v>
      </c>
      <c r="V144" s="14">
        <f>M144</f>
        <v>68591.100000000006</v>
      </c>
      <c r="W144" s="14">
        <f>M144</f>
        <v>68591.100000000006</v>
      </c>
      <c r="X144" s="14">
        <f>M144</f>
        <v>68591.100000000006</v>
      </c>
      <c r="Y144" s="14">
        <f>M144</f>
        <v>68591.100000000006</v>
      </c>
      <c r="Z144" s="14">
        <f>M144</f>
        <v>68591.100000000006</v>
      </c>
      <c r="AA144" s="14">
        <f>M144</f>
        <v>68591.100000000006</v>
      </c>
      <c r="AB144" s="14">
        <f>M144</f>
        <v>68591.100000000006</v>
      </c>
      <c r="AC144" s="74">
        <f t="shared" si="85"/>
        <v>823093.19441772986</v>
      </c>
    </row>
    <row r="145" spans="1:29" ht="15.75" outlineLevel="2" x14ac:dyDescent="0.25">
      <c r="A145" s="10">
        <v>3</v>
      </c>
      <c r="B145" s="12" t="s">
        <v>87</v>
      </c>
      <c r="C145" s="78"/>
      <c r="D145" s="78">
        <v>272</v>
      </c>
      <c r="E145" s="109">
        <v>29</v>
      </c>
      <c r="F145" s="41"/>
      <c r="G145" s="113">
        <v>1.004</v>
      </c>
      <c r="H145" s="13" t="s">
        <v>8</v>
      </c>
      <c r="I145" s="13" t="s">
        <v>274</v>
      </c>
      <c r="J145" s="52">
        <v>1230500</v>
      </c>
      <c r="K145" s="52">
        <v>102541.67</v>
      </c>
      <c r="L145" s="51">
        <v>0.81071280000000001</v>
      </c>
      <c r="M145" s="14">
        <f t="shared" si="83"/>
        <v>83131.839999999997</v>
      </c>
      <c r="N145" s="14">
        <f t="shared" si="72"/>
        <v>83131.839999999997</v>
      </c>
      <c r="O145" s="14">
        <f t="shared" si="73"/>
        <v>83131.839999999997</v>
      </c>
      <c r="P145" s="13" t="s">
        <v>274</v>
      </c>
      <c r="Q145" s="52">
        <v>1230500</v>
      </c>
      <c r="R145" s="52">
        <v>102541.67</v>
      </c>
      <c r="S145" s="92">
        <v>0.81071280000000001</v>
      </c>
      <c r="T145" s="100">
        <f t="shared" si="84"/>
        <v>83464.371779985493</v>
      </c>
      <c r="U145" s="14">
        <f t="shared" si="74"/>
        <v>83464.371779985493</v>
      </c>
      <c r="V145" s="14">
        <f t="shared" si="74"/>
        <v>83464.371779985493</v>
      </c>
      <c r="W145" s="14">
        <f t="shared" si="74"/>
        <v>83464.371779985493</v>
      </c>
      <c r="X145" s="14">
        <f t="shared" si="74"/>
        <v>83464.371779985493</v>
      </c>
      <c r="Y145" s="14">
        <f t="shared" si="74"/>
        <v>83464.371779985493</v>
      </c>
      <c r="Z145" s="14">
        <f t="shared" si="74"/>
        <v>83464.371779985493</v>
      </c>
      <c r="AA145" s="14">
        <f t="shared" si="74"/>
        <v>83464.371779985493</v>
      </c>
      <c r="AB145" s="14">
        <f t="shared" si="74"/>
        <v>83464.371779985493</v>
      </c>
      <c r="AC145" s="74">
        <f t="shared" si="85"/>
        <v>1000574.8660198695</v>
      </c>
    </row>
    <row r="146" spans="1:29" ht="15.75" outlineLevel="2" x14ac:dyDescent="0.25">
      <c r="A146" s="10">
        <v>4</v>
      </c>
      <c r="B146" s="12" t="s">
        <v>88</v>
      </c>
      <c r="C146" s="78"/>
      <c r="D146" s="78">
        <v>235</v>
      </c>
      <c r="E146" s="109">
        <v>33</v>
      </c>
      <c r="F146" s="41"/>
      <c r="G146" s="113">
        <v>1.004</v>
      </c>
      <c r="H146" s="13" t="s">
        <v>8</v>
      </c>
      <c r="I146" s="13" t="s">
        <v>274</v>
      </c>
      <c r="J146" s="52">
        <v>1230500</v>
      </c>
      <c r="K146" s="52">
        <v>102541.67</v>
      </c>
      <c r="L146" s="51">
        <v>0.81071280000000001</v>
      </c>
      <c r="M146" s="14">
        <f t="shared" si="83"/>
        <v>83131.839999999997</v>
      </c>
      <c r="N146" s="14">
        <f t="shared" si="72"/>
        <v>83131.839999999997</v>
      </c>
      <c r="O146" s="14">
        <f t="shared" si="73"/>
        <v>83131.839999999997</v>
      </c>
      <c r="P146" s="13" t="s">
        <v>274</v>
      </c>
      <c r="Q146" s="52">
        <v>1230500</v>
      </c>
      <c r="R146" s="52">
        <v>102541.67</v>
      </c>
      <c r="S146" s="92">
        <v>0.81071280000000001</v>
      </c>
      <c r="T146" s="100">
        <f t="shared" si="84"/>
        <v>83464.371779985493</v>
      </c>
      <c r="U146" s="14">
        <f t="shared" si="74"/>
        <v>83464.371779985493</v>
      </c>
      <c r="V146" s="14">
        <f t="shared" si="74"/>
        <v>83464.371779985493</v>
      </c>
      <c r="W146" s="14">
        <f t="shared" si="74"/>
        <v>83464.371779985493</v>
      </c>
      <c r="X146" s="14">
        <f t="shared" si="74"/>
        <v>83464.371779985493</v>
      </c>
      <c r="Y146" s="14">
        <f t="shared" si="74"/>
        <v>83464.371779985493</v>
      </c>
      <c r="Z146" s="14">
        <f t="shared" si="74"/>
        <v>83464.371779985493</v>
      </c>
      <c r="AA146" s="14">
        <f t="shared" si="74"/>
        <v>83464.371779985493</v>
      </c>
      <c r="AB146" s="14">
        <f t="shared" si="74"/>
        <v>83464.371779985493</v>
      </c>
      <c r="AC146" s="74">
        <f t="shared" si="85"/>
        <v>1000574.8660198695</v>
      </c>
    </row>
    <row r="147" spans="1:29" ht="15.75" outlineLevel="2" x14ac:dyDescent="0.25">
      <c r="A147" s="10">
        <v>5</v>
      </c>
      <c r="B147" s="12" t="s">
        <v>89</v>
      </c>
      <c r="C147" s="78"/>
      <c r="D147" s="78">
        <v>689</v>
      </c>
      <c r="E147" s="109">
        <v>62</v>
      </c>
      <c r="F147" s="41"/>
      <c r="G147" s="113">
        <v>1.008</v>
      </c>
      <c r="H147" s="13" t="s">
        <v>8</v>
      </c>
      <c r="I147" s="13" t="s">
        <v>274</v>
      </c>
      <c r="J147" s="52">
        <v>1230500</v>
      </c>
      <c r="K147" s="52">
        <v>102541.67</v>
      </c>
      <c r="L147" s="51">
        <v>0.81071280000000001</v>
      </c>
      <c r="M147" s="14">
        <f t="shared" si="83"/>
        <v>83131.839999999997</v>
      </c>
      <c r="N147" s="14">
        <f t="shared" si="72"/>
        <v>83131.839999999997</v>
      </c>
      <c r="O147" s="14">
        <f t="shared" si="73"/>
        <v>83131.839999999997</v>
      </c>
      <c r="P147" s="13" t="s">
        <v>274</v>
      </c>
      <c r="Q147" s="52">
        <v>1230500</v>
      </c>
      <c r="R147" s="52">
        <v>102541.67</v>
      </c>
      <c r="S147" s="92">
        <v>0.81071280000000001</v>
      </c>
      <c r="T147" s="100">
        <f t="shared" si="84"/>
        <v>83796.899157595006</v>
      </c>
      <c r="U147" s="14">
        <f t="shared" si="74"/>
        <v>83796.899157595006</v>
      </c>
      <c r="V147" s="14">
        <f t="shared" si="74"/>
        <v>83796.899157595006</v>
      </c>
      <c r="W147" s="14">
        <f t="shared" si="74"/>
        <v>83796.899157595006</v>
      </c>
      <c r="X147" s="14">
        <f t="shared" si="74"/>
        <v>83796.899157595006</v>
      </c>
      <c r="Y147" s="14">
        <f t="shared" si="74"/>
        <v>83796.899157595006</v>
      </c>
      <c r="Z147" s="14">
        <f t="shared" si="74"/>
        <v>83796.899157595006</v>
      </c>
      <c r="AA147" s="14">
        <f t="shared" si="74"/>
        <v>83796.899157595006</v>
      </c>
      <c r="AB147" s="14">
        <f t="shared" si="74"/>
        <v>83796.899157595006</v>
      </c>
      <c r="AC147" s="74">
        <f t="shared" si="85"/>
        <v>1003567.6124183551</v>
      </c>
    </row>
    <row r="148" spans="1:29" ht="15.75" outlineLevel="2" x14ac:dyDescent="0.25">
      <c r="A148" s="10">
        <v>6</v>
      </c>
      <c r="B148" s="12" t="s">
        <v>90</v>
      </c>
      <c r="C148" s="78"/>
      <c r="D148" s="78">
        <v>385</v>
      </c>
      <c r="E148" s="109">
        <v>32</v>
      </c>
      <c r="F148" s="41"/>
      <c r="G148" s="113">
        <v>1.004</v>
      </c>
      <c r="H148" s="13" t="s">
        <v>8</v>
      </c>
      <c r="I148" s="13" t="s">
        <v>274</v>
      </c>
      <c r="J148" s="52">
        <v>1230500</v>
      </c>
      <c r="K148" s="52">
        <v>102541.67</v>
      </c>
      <c r="L148" s="51">
        <v>0.81071280000000001</v>
      </c>
      <c r="M148" s="14">
        <f t="shared" si="83"/>
        <v>83131.839999999997</v>
      </c>
      <c r="N148" s="14">
        <f t="shared" si="72"/>
        <v>83131.839999999997</v>
      </c>
      <c r="O148" s="14">
        <f t="shared" si="73"/>
        <v>83131.839999999997</v>
      </c>
      <c r="P148" s="13" t="s">
        <v>274</v>
      </c>
      <c r="Q148" s="52">
        <v>1230500</v>
      </c>
      <c r="R148" s="52">
        <v>102541.67</v>
      </c>
      <c r="S148" s="92">
        <v>0.81071280000000001</v>
      </c>
      <c r="T148" s="100">
        <f t="shared" si="84"/>
        <v>83464.371779985493</v>
      </c>
      <c r="U148" s="14">
        <f t="shared" si="74"/>
        <v>83464.371779985493</v>
      </c>
      <c r="V148" s="14">
        <f t="shared" si="74"/>
        <v>83464.371779985493</v>
      </c>
      <c r="W148" s="14">
        <f t="shared" si="74"/>
        <v>83464.371779985493</v>
      </c>
      <c r="X148" s="14">
        <f t="shared" si="74"/>
        <v>83464.371779985493</v>
      </c>
      <c r="Y148" s="14">
        <f t="shared" si="74"/>
        <v>83464.371779985493</v>
      </c>
      <c r="Z148" s="14">
        <f t="shared" si="74"/>
        <v>83464.371779985493</v>
      </c>
      <c r="AA148" s="14">
        <f t="shared" si="74"/>
        <v>83464.371779985493</v>
      </c>
      <c r="AB148" s="14">
        <f t="shared" si="74"/>
        <v>83464.371779985493</v>
      </c>
      <c r="AC148" s="74">
        <f t="shared" si="85"/>
        <v>1000574.8660198695</v>
      </c>
    </row>
    <row r="149" spans="1:29" ht="15.75" outlineLevel="2" x14ac:dyDescent="0.25">
      <c r="A149" s="10">
        <v>7</v>
      </c>
      <c r="B149" s="12" t="s">
        <v>91</v>
      </c>
      <c r="C149" s="78"/>
      <c r="D149" s="78">
        <v>523</v>
      </c>
      <c r="E149" s="109">
        <v>114</v>
      </c>
      <c r="F149" s="41"/>
      <c r="G149" s="113">
        <v>1.0149999999999999</v>
      </c>
      <c r="H149" s="13" t="s">
        <v>8</v>
      </c>
      <c r="I149" s="13" t="s">
        <v>274</v>
      </c>
      <c r="J149" s="52">
        <v>1230500</v>
      </c>
      <c r="K149" s="52">
        <v>102541.67</v>
      </c>
      <c r="L149" s="51">
        <v>0.81071280000000001</v>
      </c>
      <c r="M149" s="14">
        <f t="shared" si="83"/>
        <v>83131.839999999997</v>
      </c>
      <c r="N149" s="14">
        <f t="shared" si="72"/>
        <v>83131.839999999997</v>
      </c>
      <c r="O149" s="14">
        <f t="shared" si="73"/>
        <v>83131.839999999997</v>
      </c>
      <c r="P149" s="13" t="s">
        <v>274</v>
      </c>
      <c r="Q149" s="52">
        <v>1230500</v>
      </c>
      <c r="R149" s="52">
        <v>102541.67</v>
      </c>
      <c r="S149" s="92">
        <v>0.81071280000000001</v>
      </c>
      <c r="T149" s="100">
        <f t="shared" si="84"/>
        <v>84378.822068411624</v>
      </c>
      <c r="U149" s="14">
        <f t="shared" ref="U149:AB164" si="86">T149</f>
        <v>84378.822068411624</v>
      </c>
      <c r="V149" s="14">
        <f t="shared" si="86"/>
        <v>84378.822068411624</v>
      </c>
      <c r="W149" s="14">
        <f t="shared" si="86"/>
        <v>84378.822068411624</v>
      </c>
      <c r="X149" s="14">
        <f t="shared" si="86"/>
        <v>84378.822068411624</v>
      </c>
      <c r="Y149" s="14">
        <f t="shared" si="86"/>
        <v>84378.822068411624</v>
      </c>
      <c r="Z149" s="14">
        <f t="shared" si="86"/>
        <v>84378.822068411624</v>
      </c>
      <c r="AA149" s="14">
        <f t="shared" si="86"/>
        <v>84378.822068411624</v>
      </c>
      <c r="AB149" s="14">
        <f t="shared" si="86"/>
        <v>84378.822068411624</v>
      </c>
      <c r="AC149" s="74">
        <f t="shared" si="85"/>
        <v>1008804.9186157046</v>
      </c>
    </row>
    <row r="150" spans="1:29" ht="15.75" outlineLevel="2" x14ac:dyDescent="0.25">
      <c r="A150" s="10">
        <v>8</v>
      </c>
      <c r="B150" s="12" t="s">
        <v>92</v>
      </c>
      <c r="C150" s="78"/>
      <c r="D150" s="78">
        <v>599</v>
      </c>
      <c r="E150" s="109">
        <v>120</v>
      </c>
      <c r="F150" s="41"/>
      <c r="G150" s="113">
        <v>1.016</v>
      </c>
      <c r="H150" s="13" t="s">
        <v>8</v>
      </c>
      <c r="I150" s="13" t="s">
        <v>274</v>
      </c>
      <c r="J150" s="52">
        <v>1230500</v>
      </c>
      <c r="K150" s="52">
        <v>102541.67</v>
      </c>
      <c r="L150" s="51">
        <v>0.81071280000000001</v>
      </c>
      <c r="M150" s="14">
        <f t="shared" si="83"/>
        <v>83131.839999999997</v>
      </c>
      <c r="N150" s="14">
        <f t="shared" si="72"/>
        <v>83131.839999999997</v>
      </c>
      <c r="O150" s="14">
        <f t="shared" si="73"/>
        <v>83131.839999999997</v>
      </c>
      <c r="P150" s="13" t="s">
        <v>274</v>
      </c>
      <c r="Q150" s="52">
        <v>1230500</v>
      </c>
      <c r="R150" s="52">
        <v>102541.67</v>
      </c>
      <c r="S150" s="92">
        <v>0.81071280000000001</v>
      </c>
      <c r="T150" s="100">
        <f t="shared" si="84"/>
        <v>84461.953912814017</v>
      </c>
      <c r="U150" s="14">
        <f t="shared" si="86"/>
        <v>84461.953912814017</v>
      </c>
      <c r="V150" s="14">
        <f t="shared" si="86"/>
        <v>84461.953912814017</v>
      </c>
      <c r="W150" s="14">
        <f t="shared" si="86"/>
        <v>84461.953912814017</v>
      </c>
      <c r="X150" s="14">
        <f t="shared" si="86"/>
        <v>84461.953912814017</v>
      </c>
      <c r="Y150" s="14">
        <f t="shared" si="86"/>
        <v>84461.953912814017</v>
      </c>
      <c r="Z150" s="14">
        <f t="shared" si="86"/>
        <v>84461.953912814017</v>
      </c>
      <c r="AA150" s="14">
        <f t="shared" si="86"/>
        <v>84461.953912814017</v>
      </c>
      <c r="AB150" s="14">
        <f t="shared" si="86"/>
        <v>84461.953912814017</v>
      </c>
      <c r="AC150" s="74">
        <f t="shared" si="85"/>
        <v>1009553.1052153262</v>
      </c>
    </row>
    <row r="151" spans="1:29" ht="15.75" outlineLevel="2" x14ac:dyDescent="0.25">
      <c r="A151" s="10">
        <v>9</v>
      </c>
      <c r="B151" s="12" t="s">
        <v>93</v>
      </c>
      <c r="C151" s="78"/>
      <c r="D151" s="78">
        <v>491</v>
      </c>
      <c r="E151" s="109">
        <v>98</v>
      </c>
      <c r="F151" s="41"/>
      <c r="G151" s="113">
        <v>1.016</v>
      </c>
      <c r="H151" s="13" t="s">
        <v>8</v>
      </c>
      <c r="I151" s="13" t="s">
        <v>274</v>
      </c>
      <c r="J151" s="52">
        <v>1230500</v>
      </c>
      <c r="K151" s="52">
        <v>102541.67</v>
      </c>
      <c r="L151" s="51">
        <v>0.66890950000000005</v>
      </c>
      <c r="M151" s="14">
        <f t="shared" si="83"/>
        <v>68591.100000000006</v>
      </c>
      <c r="N151" s="14">
        <f t="shared" si="72"/>
        <v>68591.100000000006</v>
      </c>
      <c r="O151" s="14">
        <f t="shared" si="73"/>
        <v>68591.100000000006</v>
      </c>
      <c r="P151" s="13" t="s">
        <v>274</v>
      </c>
      <c r="Q151" s="52">
        <v>1230500</v>
      </c>
      <c r="R151" s="52">
        <v>102541.67</v>
      </c>
      <c r="S151" s="92">
        <v>0.66890950000000005</v>
      </c>
      <c r="T151" s="100">
        <f t="shared" si="84"/>
        <v>69688.554764206841</v>
      </c>
      <c r="U151" s="14">
        <f t="shared" si="86"/>
        <v>69688.554764206841</v>
      </c>
      <c r="V151" s="14">
        <f t="shared" si="86"/>
        <v>69688.554764206841</v>
      </c>
      <c r="W151" s="14">
        <f t="shared" si="86"/>
        <v>69688.554764206841</v>
      </c>
      <c r="X151" s="14">
        <f t="shared" si="86"/>
        <v>69688.554764206841</v>
      </c>
      <c r="Y151" s="14">
        <f t="shared" si="86"/>
        <v>69688.554764206841</v>
      </c>
      <c r="Z151" s="14">
        <f t="shared" si="86"/>
        <v>69688.554764206841</v>
      </c>
      <c r="AA151" s="14">
        <f t="shared" si="86"/>
        <v>69688.554764206841</v>
      </c>
      <c r="AB151" s="14">
        <f t="shared" si="86"/>
        <v>69688.554764206841</v>
      </c>
      <c r="AC151" s="74">
        <f t="shared" si="85"/>
        <v>832970.29287786176</v>
      </c>
    </row>
    <row r="152" spans="1:29" ht="15.75" outlineLevel="2" x14ac:dyDescent="0.25">
      <c r="A152" s="10">
        <v>10</v>
      </c>
      <c r="B152" s="12" t="s">
        <v>94</v>
      </c>
      <c r="C152" s="78"/>
      <c r="D152" s="78">
        <v>295</v>
      </c>
      <c r="E152" s="109">
        <v>35</v>
      </c>
      <c r="F152" s="41"/>
      <c r="G152" s="113">
        <v>1.0069999999999999</v>
      </c>
      <c r="H152" s="13" t="s">
        <v>8</v>
      </c>
      <c r="I152" s="13" t="s">
        <v>274</v>
      </c>
      <c r="J152" s="52">
        <v>1230500</v>
      </c>
      <c r="K152" s="52">
        <v>102541.67</v>
      </c>
      <c r="L152" s="51">
        <v>0.52710639999999997</v>
      </c>
      <c r="M152" s="14">
        <f t="shared" si="83"/>
        <v>54050.37</v>
      </c>
      <c r="N152" s="14">
        <f t="shared" si="72"/>
        <v>54050.37</v>
      </c>
      <c r="O152" s="14">
        <f t="shared" si="73"/>
        <v>54050.37</v>
      </c>
      <c r="P152" s="13" t="s">
        <v>274</v>
      </c>
      <c r="Q152" s="52">
        <v>1230500</v>
      </c>
      <c r="R152" s="52">
        <v>102541.67</v>
      </c>
      <c r="S152" s="92">
        <v>0.52710639999999997</v>
      </c>
      <c r="T152" s="100">
        <f t="shared" si="84"/>
        <v>54428.723117353809</v>
      </c>
      <c r="U152" s="14">
        <f t="shared" si="86"/>
        <v>54428.723117353809</v>
      </c>
      <c r="V152" s="14">
        <f t="shared" si="86"/>
        <v>54428.723117353809</v>
      </c>
      <c r="W152" s="14">
        <f t="shared" si="86"/>
        <v>54428.723117353809</v>
      </c>
      <c r="X152" s="14">
        <f t="shared" si="86"/>
        <v>54428.723117353809</v>
      </c>
      <c r="Y152" s="14">
        <f t="shared" si="86"/>
        <v>54428.723117353809</v>
      </c>
      <c r="Z152" s="14">
        <f t="shared" si="86"/>
        <v>54428.723117353809</v>
      </c>
      <c r="AA152" s="14">
        <f t="shared" si="86"/>
        <v>54428.723117353809</v>
      </c>
      <c r="AB152" s="14">
        <f t="shared" si="86"/>
        <v>54428.723117353809</v>
      </c>
      <c r="AC152" s="74">
        <f t="shared" si="85"/>
        <v>652009.61805618438</v>
      </c>
    </row>
    <row r="153" spans="1:29" ht="15.75" outlineLevel="2" x14ac:dyDescent="0.25">
      <c r="A153" s="19">
        <v>11</v>
      </c>
      <c r="B153" s="12" t="s">
        <v>95</v>
      </c>
      <c r="C153" s="78"/>
      <c r="D153" s="78">
        <v>859</v>
      </c>
      <c r="E153" s="109">
        <v>168</v>
      </c>
      <c r="F153" s="41"/>
      <c r="G153" s="113">
        <v>1.022</v>
      </c>
      <c r="H153" s="13" t="s">
        <v>8</v>
      </c>
      <c r="I153" s="13" t="s">
        <v>274</v>
      </c>
      <c r="J153" s="52">
        <v>1230500</v>
      </c>
      <c r="K153" s="52">
        <v>102541.67</v>
      </c>
      <c r="L153" s="51">
        <v>0.81071280000000001</v>
      </c>
      <c r="M153" s="14">
        <f t="shared" si="83"/>
        <v>83131.839999999997</v>
      </c>
      <c r="N153" s="14">
        <f t="shared" si="72"/>
        <v>83131.839999999997</v>
      </c>
      <c r="O153" s="14">
        <f t="shared" si="73"/>
        <v>83131.839999999997</v>
      </c>
      <c r="P153" s="13" t="s">
        <v>274</v>
      </c>
      <c r="Q153" s="52">
        <v>1230500</v>
      </c>
      <c r="R153" s="52">
        <v>102541.67</v>
      </c>
      <c r="S153" s="92">
        <v>0.81071280000000001</v>
      </c>
      <c r="T153" s="100">
        <f t="shared" si="84"/>
        <v>84960.744979228271</v>
      </c>
      <c r="U153" s="14">
        <f t="shared" si="86"/>
        <v>84960.744979228271</v>
      </c>
      <c r="V153" s="14">
        <f t="shared" si="86"/>
        <v>84960.744979228271</v>
      </c>
      <c r="W153" s="14">
        <f t="shared" si="86"/>
        <v>84960.744979228271</v>
      </c>
      <c r="X153" s="14">
        <f t="shared" si="86"/>
        <v>84960.744979228271</v>
      </c>
      <c r="Y153" s="14">
        <f t="shared" si="86"/>
        <v>84960.744979228271</v>
      </c>
      <c r="Z153" s="14">
        <f t="shared" si="86"/>
        <v>84960.744979228271</v>
      </c>
      <c r="AA153" s="14">
        <f t="shared" si="86"/>
        <v>84960.744979228271</v>
      </c>
      <c r="AB153" s="14">
        <f t="shared" si="86"/>
        <v>84960.744979228271</v>
      </c>
      <c r="AC153" s="74">
        <f t="shared" si="85"/>
        <v>1014042.2248130542</v>
      </c>
    </row>
    <row r="154" spans="1:29" ht="18" customHeight="1" x14ac:dyDescent="0.25">
      <c r="A154" s="7">
        <v>7</v>
      </c>
      <c r="B154" s="24" t="s">
        <v>96</v>
      </c>
      <c r="C154" s="9">
        <f>C155</f>
        <v>1</v>
      </c>
      <c r="D154" s="9">
        <f t="shared" ref="D154:H155" si="87">D155</f>
        <v>871</v>
      </c>
      <c r="E154" s="79">
        <f t="shared" si="87"/>
        <v>198</v>
      </c>
      <c r="F154" s="9"/>
      <c r="G154" s="79">
        <f t="shared" si="87"/>
        <v>1.026</v>
      </c>
      <c r="H154" s="9" t="str">
        <f t="shared" si="87"/>
        <v>-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77"/>
      <c r="T154" s="100"/>
      <c r="U154" s="14"/>
      <c r="V154" s="60"/>
      <c r="W154" s="60"/>
      <c r="X154" s="60"/>
      <c r="Y154" s="60"/>
      <c r="Z154" s="60"/>
      <c r="AA154" s="60"/>
      <c r="AB154" s="60"/>
      <c r="AC154" s="73">
        <f t="shared" ref="AC154:AC155" si="88">AC155</f>
        <v>1017034.9712115398</v>
      </c>
    </row>
    <row r="155" spans="1:29" ht="18.75" outlineLevel="1" x14ac:dyDescent="0.25">
      <c r="A155" s="10"/>
      <c r="B155" s="21" t="s">
        <v>6</v>
      </c>
      <c r="C155" s="23">
        <v>1</v>
      </c>
      <c r="D155" s="23">
        <f t="shared" si="87"/>
        <v>871</v>
      </c>
      <c r="E155" s="114">
        <f t="shared" si="87"/>
        <v>198</v>
      </c>
      <c r="F155" s="23"/>
      <c r="G155" s="114">
        <f t="shared" si="87"/>
        <v>1.026</v>
      </c>
      <c r="H155" s="23" t="str">
        <f t="shared" si="87"/>
        <v>-</v>
      </c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95"/>
      <c r="T155" s="100"/>
      <c r="U155" s="14"/>
      <c r="V155" s="64"/>
      <c r="W155" s="64"/>
      <c r="X155" s="64"/>
      <c r="Y155" s="64"/>
      <c r="Z155" s="64"/>
      <c r="AA155" s="64"/>
      <c r="AB155" s="64"/>
      <c r="AC155" s="76">
        <f t="shared" si="88"/>
        <v>1017034.9712115398</v>
      </c>
    </row>
    <row r="156" spans="1:29" ht="15.75" outlineLevel="2" x14ac:dyDescent="0.25">
      <c r="A156" s="10">
        <v>1</v>
      </c>
      <c r="B156" s="12" t="s">
        <v>97</v>
      </c>
      <c r="C156" s="78"/>
      <c r="D156" s="78">
        <v>871</v>
      </c>
      <c r="E156" s="109">
        <v>198</v>
      </c>
      <c r="F156" s="41"/>
      <c r="G156" s="113">
        <v>1.026</v>
      </c>
      <c r="H156" s="13" t="s">
        <v>8</v>
      </c>
      <c r="I156" s="13" t="s">
        <v>274</v>
      </c>
      <c r="J156" s="52">
        <v>1230500</v>
      </c>
      <c r="K156" s="52">
        <v>102541.67</v>
      </c>
      <c r="L156" s="51">
        <v>0.81071280000000001</v>
      </c>
      <c r="M156" s="14">
        <f>ROUND(K156*L156,2)</f>
        <v>83131.839999999997</v>
      </c>
      <c r="N156" s="14">
        <f t="shared" si="72"/>
        <v>83131.839999999997</v>
      </c>
      <c r="O156" s="14">
        <f t="shared" si="73"/>
        <v>83131.839999999997</v>
      </c>
      <c r="P156" s="13" t="s">
        <v>274</v>
      </c>
      <c r="Q156" s="52">
        <v>1230500</v>
      </c>
      <c r="R156" s="52">
        <v>102541.67</v>
      </c>
      <c r="S156" s="92">
        <v>0.81071280000000001</v>
      </c>
      <c r="T156" s="100">
        <f>$R$156*S156*G156</f>
        <v>85293.27235683777</v>
      </c>
      <c r="U156" s="14">
        <f t="shared" si="86"/>
        <v>85293.27235683777</v>
      </c>
      <c r="V156" s="14">
        <f t="shared" si="86"/>
        <v>85293.27235683777</v>
      </c>
      <c r="W156" s="14">
        <f t="shared" si="86"/>
        <v>85293.27235683777</v>
      </c>
      <c r="X156" s="14">
        <f t="shared" si="86"/>
        <v>85293.27235683777</v>
      </c>
      <c r="Y156" s="14">
        <f t="shared" si="86"/>
        <v>85293.27235683777</v>
      </c>
      <c r="Z156" s="14">
        <f t="shared" si="86"/>
        <v>85293.27235683777</v>
      </c>
      <c r="AA156" s="14">
        <f t="shared" si="86"/>
        <v>85293.27235683777</v>
      </c>
      <c r="AB156" s="14">
        <f t="shared" si="86"/>
        <v>85293.27235683777</v>
      </c>
      <c r="AC156" s="74">
        <f>M156+N156+O156+T156+U156+V156+W156+X156+Y156+Z156+AA156+AB156</f>
        <v>1017034.9712115398</v>
      </c>
    </row>
    <row r="157" spans="1:29" ht="15.75" x14ac:dyDescent="0.25">
      <c r="A157" s="15">
        <v>8</v>
      </c>
      <c r="B157" s="24" t="s">
        <v>98</v>
      </c>
      <c r="C157" s="9">
        <f>F150+C158+C169</f>
        <v>11</v>
      </c>
      <c r="D157" s="9">
        <f>D158+D169</f>
        <v>5992</v>
      </c>
      <c r="E157" s="79">
        <f>E158+E169</f>
        <v>645</v>
      </c>
      <c r="F157" s="9">
        <f t="shared" ref="F157:AC157" si="89">F158+F169</f>
        <v>4</v>
      </c>
      <c r="G157" s="79">
        <f t="shared" si="89"/>
        <v>11.049999999999999</v>
      </c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77"/>
      <c r="U157" s="9"/>
      <c r="V157" s="9"/>
      <c r="W157" s="9"/>
      <c r="X157" s="9"/>
      <c r="Y157" s="9"/>
      <c r="Z157" s="9"/>
      <c r="AA157" s="9"/>
      <c r="AB157" s="9"/>
      <c r="AC157" s="99">
        <f t="shared" si="89"/>
        <v>11311763.10502691</v>
      </c>
    </row>
    <row r="158" spans="1:29" ht="18.75" outlineLevel="1" x14ac:dyDescent="0.25">
      <c r="A158" s="10"/>
      <c r="B158" s="21" t="s">
        <v>6</v>
      </c>
      <c r="C158" s="23">
        <v>10</v>
      </c>
      <c r="D158" s="69">
        <f t="shared" ref="D158:G158" si="90">SUM(D159:D168)</f>
        <v>5016</v>
      </c>
      <c r="E158" s="115">
        <f t="shared" si="90"/>
        <v>589</v>
      </c>
      <c r="F158" s="69">
        <f t="shared" si="90"/>
        <v>4</v>
      </c>
      <c r="G158" s="116">
        <f t="shared" si="90"/>
        <v>10.043999999999999</v>
      </c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96"/>
      <c r="T158" s="100"/>
      <c r="U158" s="14"/>
      <c r="V158" s="61"/>
      <c r="W158" s="61"/>
      <c r="X158" s="61"/>
      <c r="Y158" s="61"/>
      <c r="Z158" s="61"/>
      <c r="AA158" s="61"/>
      <c r="AB158" s="61"/>
      <c r="AC158" s="76">
        <f t="shared" ref="AC158" si="91">SUM(AC159:AC168)</f>
        <v>10008741.344963916</v>
      </c>
    </row>
    <row r="159" spans="1:29" ht="15.75" outlineLevel="2" x14ac:dyDescent="0.25">
      <c r="A159" s="10">
        <v>1</v>
      </c>
      <c r="B159" s="12" t="s">
        <v>99</v>
      </c>
      <c r="C159" s="78"/>
      <c r="D159" s="78">
        <v>462</v>
      </c>
      <c r="E159" s="109">
        <v>63</v>
      </c>
      <c r="F159" s="53"/>
      <c r="G159" s="108">
        <v>1.008</v>
      </c>
      <c r="H159" s="13" t="s">
        <v>8</v>
      </c>
      <c r="I159" s="13" t="s">
        <v>274</v>
      </c>
      <c r="J159" s="52">
        <v>1230500</v>
      </c>
      <c r="K159" s="52">
        <v>102541.67</v>
      </c>
      <c r="L159" s="51">
        <v>0.81071280000000001</v>
      </c>
      <c r="M159" s="14">
        <f t="shared" ref="M159:M168" si="92">ROUND(K159*L159,2)</f>
        <v>83131.839999999997</v>
      </c>
      <c r="N159" s="14">
        <f t="shared" si="72"/>
        <v>83131.839999999997</v>
      </c>
      <c r="O159" s="14">
        <f t="shared" si="73"/>
        <v>83131.839999999997</v>
      </c>
      <c r="P159" s="13" t="s">
        <v>274</v>
      </c>
      <c r="Q159" s="52">
        <v>1230500</v>
      </c>
      <c r="R159" s="52">
        <v>102541.67</v>
      </c>
      <c r="S159" s="92">
        <v>0.81071280000000001</v>
      </c>
      <c r="T159" s="100">
        <f t="shared" ref="T159:T168" si="93">$R$159*S159*G159</f>
        <v>83796.899157595006</v>
      </c>
      <c r="U159" s="14">
        <f t="shared" si="86"/>
        <v>83796.899157595006</v>
      </c>
      <c r="V159" s="14">
        <f t="shared" si="86"/>
        <v>83796.899157595006</v>
      </c>
      <c r="W159" s="14">
        <f t="shared" si="86"/>
        <v>83796.899157595006</v>
      </c>
      <c r="X159" s="14">
        <f t="shared" si="86"/>
        <v>83796.899157595006</v>
      </c>
      <c r="Y159" s="14">
        <f t="shared" si="86"/>
        <v>83796.899157595006</v>
      </c>
      <c r="Z159" s="14">
        <f t="shared" si="86"/>
        <v>83796.899157595006</v>
      </c>
      <c r="AA159" s="14">
        <f t="shared" si="86"/>
        <v>83796.899157595006</v>
      </c>
      <c r="AB159" s="14">
        <f t="shared" si="86"/>
        <v>83796.899157595006</v>
      </c>
      <c r="AC159" s="74">
        <f t="shared" ref="AC159:AC168" si="94">M159+N159+O159+T159+U159+V159+W159+X159+Y159+Z159+AA159+AB159</f>
        <v>1003567.6124183551</v>
      </c>
    </row>
    <row r="160" spans="1:29" ht="15.75" outlineLevel="2" x14ac:dyDescent="0.25">
      <c r="A160" s="10">
        <v>2</v>
      </c>
      <c r="B160" s="12" t="s">
        <v>222</v>
      </c>
      <c r="C160" s="78"/>
      <c r="D160" s="78">
        <v>426</v>
      </c>
      <c r="E160" s="109">
        <v>43</v>
      </c>
      <c r="F160" s="53"/>
      <c r="G160" s="108">
        <v>1.006</v>
      </c>
      <c r="H160" s="13" t="s">
        <v>8</v>
      </c>
      <c r="I160" s="13" t="s">
        <v>274</v>
      </c>
      <c r="J160" s="52">
        <v>1230500</v>
      </c>
      <c r="K160" s="52">
        <v>102541.67</v>
      </c>
      <c r="L160" s="51">
        <v>0.81071280000000001</v>
      </c>
      <c r="M160" s="14">
        <f t="shared" si="92"/>
        <v>83131.839999999997</v>
      </c>
      <c r="N160" s="14">
        <f t="shared" si="72"/>
        <v>83131.839999999997</v>
      </c>
      <c r="O160" s="14">
        <f t="shared" si="73"/>
        <v>83131.839999999997</v>
      </c>
      <c r="P160" s="13" t="s">
        <v>274</v>
      </c>
      <c r="Q160" s="52">
        <v>1230500</v>
      </c>
      <c r="R160" s="52">
        <v>102541.67</v>
      </c>
      <c r="S160" s="92">
        <v>0.81071280000000001</v>
      </c>
      <c r="T160" s="100">
        <f t="shared" si="93"/>
        <v>83630.635468790249</v>
      </c>
      <c r="U160" s="14">
        <f t="shared" si="86"/>
        <v>83630.635468790249</v>
      </c>
      <c r="V160" s="14">
        <f t="shared" si="86"/>
        <v>83630.635468790249</v>
      </c>
      <c r="W160" s="14">
        <f t="shared" si="86"/>
        <v>83630.635468790249</v>
      </c>
      <c r="X160" s="14">
        <f t="shared" si="86"/>
        <v>83630.635468790249</v>
      </c>
      <c r="Y160" s="14">
        <f t="shared" si="86"/>
        <v>83630.635468790249</v>
      </c>
      <c r="Z160" s="14">
        <f t="shared" si="86"/>
        <v>83630.635468790249</v>
      </c>
      <c r="AA160" s="14">
        <f t="shared" si="86"/>
        <v>83630.635468790249</v>
      </c>
      <c r="AB160" s="14">
        <f t="shared" si="86"/>
        <v>83630.635468790249</v>
      </c>
      <c r="AC160" s="74">
        <f t="shared" si="94"/>
        <v>1002071.2392191126</v>
      </c>
    </row>
    <row r="161" spans="1:29" ht="15.75" outlineLevel="2" x14ac:dyDescent="0.25">
      <c r="A161" s="10">
        <v>3</v>
      </c>
      <c r="B161" s="12" t="s">
        <v>100</v>
      </c>
      <c r="C161" s="78"/>
      <c r="D161" s="78">
        <v>764</v>
      </c>
      <c r="E161" s="109">
        <v>68</v>
      </c>
      <c r="F161" s="53"/>
      <c r="G161" s="108">
        <v>1.0089999999999999</v>
      </c>
      <c r="H161" s="13" t="s">
        <v>8</v>
      </c>
      <c r="I161" s="13" t="s">
        <v>274</v>
      </c>
      <c r="J161" s="52">
        <v>1230500</v>
      </c>
      <c r="K161" s="52">
        <v>102541.67</v>
      </c>
      <c r="L161" s="51">
        <v>0.81071280000000001</v>
      </c>
      <c r="M161" s="14">
        <f t="shared" si="92"/>
        <v>83131.839999999997</v>
      </c>
      <c r="N161" s="14">
        <f t="shared" si="72"/>
        <v>83131.839999999997</v>
      </c>
      <c r="O161" s="14">
        <f t="shared" si="73"/>
        <v>83131.839999999997</v>
      </c>
      <c r="P161" s="13" t="s">
        <v>274</v>
      </c>
      <c r="Q161" s="52">
        <v>1230500</v>
      </c>
      <c r="R161" s="52">
        <v>102541.67</v>
      </c>
      <c r="S161" s="92">
        <v>0.81071280000000001</v>
      </c>
      <c r="T161" s="100">
        <f t="shared" si="93"/>
        <v>83880.031001997369</v>
      </c>
      <c r="U161" s="14">
        <f t="shared" si="86"/>
        <v>83880.031001997369</v>
      </c>
      <c r="V161" s="14">
        <f t="shared" si="86"/>
        <v>83880.031001997369</v>
      </c>
      <c r="W161" s="14">
        <f t="shared" si="86"/>
        <v>83880.031001997369</v>
      </c>
      <c r="X161" s="14">
        <f t="shared" si="86"/>
        <v>83880.031001997369</v>
      </c>
      <c r="Y161" s="14">
        <f t="shared" si="86"/>
        <v>83880.031001997369</v>
      </c>
      <c r="Z161" s="14">
        <f t="shared" si="86"/>
        <v>83880.031001997369</v>
      </c>
      <c r="AA161" s="14">
        <f t="shared" si="86"/>
        <v>83880.031001997369</v>
      </c>
      <c r="AB161" s="14">
        <f t="shared" si="86"/>
        <v>83880.031001997369</v>
      </c>
      <c r="AC161" s="74">
        <f t="shared" si="94"/>
        <v>1004315.7990179765</v>
      </c>
    </row>
    <row r="162" spans="1:29" ht="15.75" outlineLevel="2" x14ac:dyDescent="0.25">
      <c r="A162" s="10">
        <v>4</v>
      </c>
      <c r="B162" s="12" t="s">
        <v>105</v>
      </c>
      <c r="C162" s="78"/>
      <c r="D162" s="78">
        <v>417</v>
      </c>
      <c r="E162" s="109">
        <v>75</v>
      </c>
      <c r="F162" s="53">
        <v>1</v>
      </c>
      <c r="G162" s="108">
        <v>1</v>
      </c>
      <c r="H162" s="13" t="s">
        <v>8</v>
      </c>
      <c r="I162" s="13" t="s">
        <v>274</v>
      </c>
      <c r="J162" s="52">
        <v>1230500</v>
      </c>
      <c r="K162" s="52">
        <v>102541.67</v>
      </c>
      <c r="L162" s="51">
        <v>0.81071280000000001</v>
      </c>
      <c r="M162" s="14">
        <f t="shared" si="92"/>
        <v>83131.839999999997</v>
      </c>
      <c r="N162" s="14">
        <f t="shared" si="72"/>
        <v>83131.839999999997</v>
      </c>
      <c r="O162" s="14">
        <f t="shared" si="73"/>
        <v>83131.839999999997</v>
      </c>
      <c r="P162" s="13" t="s">
        <v>274</v>
      </c>
      <c r="Q162" s="52">
        <v>1230500</v>
      </c>
      <c r="R162" s="52">
        <v>102541.67</v>
      </c>
      <c r="S162" s="92">
        <v>0.81071280000000001</v>
      </c>
      <c r="T162" s="100">
        <f t="shared" si="93"/>
        <v>83131.844402375995</v>
      </c>
      <c r="U162" s="14">
        <f t="shared" si="86"/>
        <v>83131.844402375995</v>
      </c>
      <c r="V162" s="14">
        <f t="shared" si="86"/>
        <v>83131.844402375995</v>
      </c>
      <c r="W162" s="14">
        <f t="shared" si="86"/>
        <v>83131.844402375995</v>
      </c>
      <c r="X162" s="14">
        <f t="shared" si="86"/>
        <v>83131.844402375995</v>
      </c>
      <c r="Y162" s="14">
        <f t="shared" si="86"/>
        <v>83131.844402375995</v>
      </c>
      <c r="Z162" s="14">
        <f t="shared" si="86"/>
        <v>83131.844402375995</v>
      </c>
      <c r="AA162" s="14">
        <f t="shared" si="86"/>
        <v>83131.844402375995</v>
      </c>
      <c r="AB162" s="14">
        <f t="shared" si="86"/>
        <v>83131.844402375995</v>
      </c>
      <c r="AC162" s="74">
        <f t="shared" si="94"/>
        <v>997582.11962138384</v>
      </c>
    </row>
    <row r="163" spans="1:29" ht="15.75" outlineLevel="2" x14ac:dyDescent="0.25">
      <c r="A163" s="10">
        <v>5</v>
      </c>
      <c r="B163" s="12" t="s">
        <v>101</v>
      </c>
      <c r="C163" s="78"/>
      <c r="D163" s="78">
        <v>720</v>
      </c>
      <c r="E163" s="109">
        <v>75</v>
      </c>
      <c r="F163" s="53">
        <v>1</v>
      </c>
      <c r="G163" s="108">
        <v>1</v>
      </c>
      <c r="H163" s="13" t="s">
        <v>8</v>
      </c>
      <c r="I163" s="13" t="s">
        <v>274</v>
      </c>
      <c r="J163" s="52">
        <v>1230500</v>
      </c>
      <c r="K163" s="52">
        <v>102541.67</v>
      </c>
      <c r="L163" s="51">
        <v>0.81071280000000001</v>
      </c>
      <c r="M163" s="14">
        <f t="shared" si="92"/>
        <v>83131.839999999997</v>
      </c>
      <c r="N163" s="14">
        <f t="shared" si="72"/>
        <v>83131.839999999997</v>
      </c>
      <c r="O163" s="14">
        <f t="shared" si="73"/>
        <v>83131.839999999997</v>
      </c>
      <c r="P163" s="13" t="s">
        <v>274</v>
      </c>
      <c r="Q163" s="52">
        <v>1230500</v>
      </c>
      <c r="R163" s="52">
        <v>102541.67</v>
      </c>
      <c r="S163" s="92">
        <v>0.81071280000000001</v>
      </c>
      <c r="T163" s="100">
        <f t="shared" si="93"/>
        <v>83131.844402375995</v>
      </c>
      <c r="U163" s="14">
        <f t="shared" si="86"/>
        <v>83131.844402375995</v>
      </c>
      <c r="V163" s="14">
        <f t="shared" si="86"/>
        <v>83131.844402375995</v>
      </c>
      <c r="W163" s="14">
        <f t="shared" si="86"/>
        <v>83131.844402375995</v>
      </c>
      <c r="X163" s="14">
        <f t="shared" si="86"/>
        <v>83131.844402375995</v>
      </c>
      <c r="Y163" s="14">
        <f t="shared" si="86"/>
        <v>83131.844402375995</v>
      </c>
      <c r="Z163" s="14">
        <f t="shared" si="86"/>
        <v>83131.844402375995</v>
      </c>
      <c r="AA163" s="14">
        <f t="shared" si="86"/>
        <v>83131.844402375995</v>
      </c>
      <c r="AB163" s="14">
        <f t="shared" si="86"/>
        <v>83131.844402375995</v>
      </c>
      <c r="AC163" s="74">
        <f t="shared" si="94"/>
        <v>997582.11962138384</v>
      </c>
    </row>
    <row r="164" spans="1:29" ht="15.75" outlineLevel="2" x14ac:dyDescent="0.25">
      <c r="A164" s="10">
        <v>6</v>
      </c>
      <c r="B164" s="12" t="s">
        <v>102</v>
      </c>
      <c r="C164" s="78"/>
      <c r="D164" s="78">
        <v>570</v>
      </c>
      <c r="E164" s="109">
        <v>65</v>
      </c>
      <c r="F164" s="53">
        <v>1</v>
      </c>
      <c r="G164" s="108">
        <v>1</v>
      </c>
      <c r="H164" s="13" t="s">
        <v>8</v>
      </c>
      <c r="I164" s="13" t="s">
        <v>274</v>
      </c>
      <c r="J164" s="52">
        <v>1230500</v>
      </c>
      <c r="K164" s="52">
        <v>102541.67</v>
      </c>
      <c r="L164" s="51">
        <v>0.81071280000000001</v>
      </c>
      <c r="M164" s="14">
        <f t="shared" si="92"/>
        <v>83131.839999999997</v>
      </c>
      <c r="N164" s="14">
        <f t="shared" si="72"/>
        <v>83131.839999999997</v>
      </c>
      <c r="O164" s="14">
        <f t="shared" si="73"/>
        <v>83131.839999999997</v>
      </c>
      <c r="P164" s="13" t="s">
        <v>274</v>
      </c>
      <c r="Q164" s="52">
        <v>1230500</v>
      </c>
      <c r="R164" s="52">
        <v>102541.67</v>
      </c>
      <c r="S164" s="92">
        <v>0.81071280000000001</v>
      </c>
      <c r="T164" s="100">
        <f t="shared" si="93"/>
        <v>83131.844402375995</v>
      </c>
      <c r="U164" s="14">
        <f t="shared" si="86"/>
        <v>83131.844402375995</v>
      </c>
      <c r="V164" s="14">
        <f>M164</f>
        <v>83131.839999999997</v>
      </c>
      <c r="W164" s="14">
        <f>M164</f>
        <v>83131.839999999997</v>
      </c>
      <c r="X164" s="14">
        <f>M164</f>
        <v>83131.839999999997</v>
      </c>
      <c r="Y164" s="14">
        <f>M164</f>
        <v>83131.839999999997</v>
      </c>
      <c r="Z164" s="14">
        <f>M164</f>
        <v>83131.839999999997</v>
      </c>
      <c r="AA164" s="14">
        <f>M164</f>
        <v>83131.839999999997</v>
      </c>
      <c r="AB164" s="14">
        <f>M164</f>
        <v>83131.839999999997</v>
      </c>
      <c r="AC164" s="74">
        <f t="shared" si="94"/>
        <v>997582.08880475175</v>
      </c>
    </row>
    <row r="165" spans="1:29" ht="15.75" outlineLevel="2" x14ac:dyDescent="0.25">
      <c r="A165" s="10">
        <v>7</v>
      </c>
      <c r="B165" s="12" t="s">
        <v>103</v>
      </c>
      <c r="C165" s="78"/>
      <c r="D165" s="78">
        <v>390</v>
      </c>
      <c r="E165" s="109">
        <v>43</v>
      </c>
      <c r="F165" s="53"/>
      <c r="G165" s="108">
        <v>1.006</v>
      </c>
      <c r="H165" s="13" t="s">
        <v>8</v>
      </c>
      <c r="I165" s="13" t="s">
        <v>274</v>
      </c>
      <c r="J165" s="52">
        <v>1230500</v>
      </c>
      <c r="K165" s="52">
        <v>102541.67</v>
      </c>
      <c r="L165" s="51">
        <v>0.81071280000000001</v>
      </c>
      <c r="M165" s="14">
        <f t="shared" si="92"/>
        <v>83131.839999999997</v>
      </c>
      <c r="N165" s="14">
        <f t="shared" si="72"/>
        <v>83131.839999999997</v>
      </c>
      <c r="O165" s="14">
        <f t="shared" si="73"/>
        <v>83131.839999999997</v>
      </c>
      <c r="P165" s="13" t="s">
        <v>274</v>
      </c>
      <c r="Q165" s="52">
        <v>1230500</v>
      </c>
      <c r="R165" s="52">
        <v>102541.67</v>
      </c>
      <c r="S165" s="92">
        <v>0.81071280000000001</v>
      </c>
      <c r="T165" s="100">
        <f t="shared" si="93"/>
        <v>83630.635468790249</v>
      </c>
      <c r="U165" s="14">
        <f t="shared" ref="U165:AB180" si="95">T165</f>
        <v>83630.635468790249</v>
      </c>
      <c r="V165" s="14">
        <f t="shared" si="95"/>
        <v>83630.635468790249</v>
      </c>
      <c r="W165" s="14">
        <f t="shared" si="95"/>
        <v>83630.635468790249</v>
      </c>
      <c r="X165" s="14">
        <f t="shared" si="95"/>
        <v>83630.635468790249</v>
      </c>
      <c r="Y165" s="14">
        <f t="shared" si="95"/>
        <v>83630.635468790249</v>
      </c>
      <c r="Z165" s="14">
        <f t="shared" si="95"/>
        <v>83630.635468790249</v>
      </c>
      <c r="AA165" s="14">
        <f t="shared" si="95"/>
        <v>83630.635468790249</v>
      </c>
      <c r="AB165" s="14">
        <f t="shared" si="95"/>
        <v>83630.635468790249</v>
      </c>
      <c r="AC165" s="74">
        <f t="shared" si="94"/>
        <v>1002071.2392191126</v>
      </c>
    </row>
    <row r="166" spans="1:29" ht="15.75" outlineLevel="2" x14ac:dyDescent="0.25">
      <c r="A166" s="10">
        <v>8</v>
      </c>
      <c r="B166" s="12" t="s">
        <v>71</v>
      </c>
      <c r="C166" s="78"/>
      <c r="D166" s="78">
        <v>471</v>
      </c>
      <c r="E166" s="109">
        <v>38</v>
      </c>
      <c r="F166" s="53">
        <v>1</v>
      </c>
      <c r="G166" s="108">
        <v>1</v>
      </c>
      <c r="H166" s="13" t="s">
        <v>8</v>
      </c>
      <c r="I166" s="13" t="s">
        <v>274</v>
      </c>
      <c r="J166" s="52">
        <v>1230500</v>
      </c>
      <c r="K166" s="52">
        <v>102541.67</v>
      </c>
      <c r="L166" s="51">
        <v>0.81071280000000001</v>
      </c>
      <c r="M166" s="14">
        <f t="shared" si="92"/>
        <v>83131.839999999997</v>
      </c>
      <c r="N166" s="14">
        <f t="shared" si="72"/>
        <v>83131.839999999997</v>
      </c>
      <c r="O166" s="14">
        <f t="shared" si="73"/>
        <v>83131.839999999997</v>
      </c>
      <c r="P166" s="13" t="s">
        <v>274</v>
      </c>
      <c r="Q166" s="52">
        <v>1230500</v>
      </c>
      <c r="R166" s="52">
        <v>102541.67</v>
      </c>
      <c r="S166" s="92">
        <v>0.81071280000000001</v>
      </c>
      <c r="T166" s="100">
        <f t="shared" si="93"/>
        <v>83131.844402375995</v>
      </c>
      <c r="U166" s="14">
        <f t="shared" si="95"/>
        <v>83131.844402375995</v>
      </c>
      <c r="V166" s="14">
        <f>M166</f>
        <v>83131.839999999997</v>
      </c>
      <c r="W166" s="14">
        <f>M166</f>
        <v>83131.839999999997</v>
      </c>
      <c r="X166" s="14">
        <f>M166</f>
        <v>83131.839999999997</v>
      </c>
      <c r="Y166" s="14">
        <f>M166</f>
        <v>83131.839999999997</v>
      </c>
      <c r="Z166" s="14">
        <f>M166</f>
        <v>83131.839999999997</v>
      </c>
      <c r="AA166" s="14">
        <f>M166</f>
        <v>83131.839999999997</v>
      </c>
      <c r="AB166" s="14">
        <f>M166</f>
        <v>83131.839999999997</v>
      </c>
      <c r="AC166" s="74">
        <f t="shared" si="94"/>
        <v>997582.08880475175</v>
      </c>
    </row>
    <row r="167" spans="1:29" ht="15.75" outlineLevel="2" x14ac:dyDescent="0.25">
      <c r="A167" s="10">
        <v>9</v>
      </c>
      <c r="B167" s="12" t="s">
        <v>104</v>
      </c>
      <c r="C167" s="78"/>
      <c r="D167" s="78">
        <v>396</v>
      </c>
      <c r="E167" s="109">
        <v>40</v>
      </c>
      <c r="F167" s="53"/>
      <c r="G167" s="108">
        <v>1.0049999999999999</v>
      </c>
      <c r="H167" s="13" t="s">
        <v>8</v>
      </c>
      <c r="I167" s="13" t="s">
        <v>274</v>
      </c>
      <c r="J167" s="52">
        <v>1230500</v>
      </c>
      <c r="K167" s="52">
        <v>102541.67</v>
      </c>
      <c r="L167" s="51">
        <v>0.81071280000000001</v>
      </c>
      <c r="M167" s="14">
        <f t="shared" si="92"/>
        <v>83131.839999999997</v>
      </c>
      <c r="N167" s="14">
        <f t="shared" si="72"/>
        <v>83131.839999999997</v>
      </c>
      <c r="O167" s="14">
        <f t="shared" si="73"/>
        <v>83131.839999999997</v>
      </c>
      <c r="P167" s="13" t="s">
        <v>274</v>
      </c>
      <c r="Q167" s="52">
        <v>1230500</v>
      </c>
      <c r="R167" s="52">
        <v>102541.67</v>
      </c>
      <c r="S167" s="92">
        <v>0.81071280000000001</v>
      </c>
      <c r="T167" s="100">
        <f t="shared" si="93"/>
        <v>83547.503624387871</v>
      </c>
      <c r="U167" s="14">
        <f t="shared" si="95"/>
        <v>83547.503624387871</v>
      </c>
      <c r="V167" s="14">
        <f t="shared" si="95"/>
        <v>83547.503624387871</v>
      </c>
      <c r="W167" s="14">
        <f t="shared" si="95"/>
        <v>83547.503624387871</v>
      </c>
      <c r="X167" s="14">
        <f t="shared" si="95"/>
        <v>83547.503624387871</v>
      </c>
      <c r="Y167" s="14">
        <f t="shared" si="95"/>
        <v>83547.503624387871</v>
      </c>
      <c r="Z167" s="14">
        <f t="shared" si="95"/>
        <v>83547.503624387871</v>
      </c>
      <c r="AA167" s="14">
        <f t="shared" si="95"/>
        <v>83547.503624387871</v>
      </c>
      <c r="AB167" s="14">
        <f t="shared" si="95"/>
        <v>83547.503624387871</v>
      </c>
      <c r="AC167" s="74">
        <f t="shared" si="94"/>
        <v>1001323.052619491</v>
      </c>
    </row>
    <row r="168" spans="1:29" ht="15.75" outlineLevel="2" x14ac:dyDescent="0.25">
      <c r="A168" s="43">
        <v>10</v>
      </c>
      <c r="B168" s="24" t="s">
        <v>264</v>
      </c>
      <c r="C168" s="78"/>
      <c r="D168" s="78">
        <v>400</v>
      </c>
      <c r="E168" s="109">
        <v>79</v>
      </c>
      <c r="F168" s="53"/>
      <c r="G168" s="108">
        <v>1.01</v>
      </c>
      <c r="H168" s="13" t="s">
        <v>8</v>
      </c>
      <c r="I168" s="13" t="s">
        <v>291</v>
      </c>
      <c r="J168" s="52">
        <v>1230500</v>
      </c>
      <c r="K168" s="52">
        <v>102541.67</v>
      </c>
      <c r="L168" s="51">
        <v>0.81071280000000001</v>
      </c>
      <c r="M168" s="14">
        <f t="shared" si="92"/>
        <v>83131.839999999997</v>
      </c>
      <c r="N168" s="14">
        <f t="shared" si="72"/>
        <v>83131.839999999997</v>
      </c>
      <c r="O168" s="14">
        <f t="shared" si="73"/>
        <v>83131.839999999997</v>
      </c>
      <c r="P168" s="13" t="s">
        <v>291</v>
      </c>
      <c r="Q168" s="52">
        <v>1230500</v>
      </c>
      <c r="R168" s="52">
        <v>102541.67</v>
      </c>
      <c r="S168" s="92">
        <v>0.81071280000000001</v>
      </c>
      <c r="T168" s="100">
        <f t="shared" si="93"/>
        <v>83963.162846399762</v>
      </c>
      <c r="U168" s="14">
        <f t="shared" si="95"/>
        <v>83963.162846399762</v>
      </c>
      <c r="V168" s="14">
        <f t="shared" si="95"/>
        <v>83963.162846399762</v>
      </c>
      <c r="W168" s="14">
        <f t="shared" si="95"/>
        <v>83963.162846399762</v>
      </c>
      <c r="X168" s="14">
        <f t="shared" si="95"/>
        <v>83963.162846399762</v>
      </c>
      <c r="Y168" s="14">
        <f t="shared" si="95"/>
        <v>83963.162846399762</v>
      </c>
      <c r="Z168" s="14">
        <f t="shared" si="95"/>
        <v>83963.162846399762</v>
      </c>
      <c r="AA168" s="14">
        <f t="shared" si="95"/>
        <v>83963.162846399762</v>
      </c>
      <c r="AB168" s="14">
        <f t="shared" si="95"/>
        <v>83963.162846399762</v>
      </c>
      <c r="AC168" s="74">
        <f t="shared" si="94"/>
        <v>1005063.9856175976</v>
      </c>
    </row>
    <row r="169" spans="1:29" ht="18.75" outlineLevel="1" x14ac:dyDescent="0.25">
      <c r="A169" s="18"/>
      <c r="B169" s="21" t="s">
        <v>21</v>
      </c>
      <c r="C169" s="23">
        <v>1</v>
      </c>
      <c r="D169" s="23">
        <f t="shared" ref="D169:H169" si="96">D170</f>
        <v>976</v>
      </c>
      <c r="E169" s="114">
        <f t="shared" si="96"/>
        <v>56</v>
      </c>
      <c r="F169" s="23"/>
      <c r="G169" s="114">
        <f t="shared" si="96"/>
        <v>1.006</v>
      </c>
      <c r="H169" s="23" t="str">
        <f t="shared" si="96"/>
        <v>-</v>
      </c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95"/>
      <c r="T169" s="100"/>
      <c r="U169" s="14"/>
      <c r="V169" s="64"/>
      <c r="W169" s="64"/>
      <c r="X169" s="64"/>
      <c r="Y169" s="64"/>
      <c r="Z169" s="64"/>
      <c r="AA169" s="64"/>
      <c r="AB169" s="64"/>
      <c r="AC169" s="76">
        <f t="shared" ref="AC169" si="97">AC170</f>
        <v>1303021.7600629951</v>
      </c>
    </row>
    <row r="170" spans="1:29" ht="15.75" outlineLevel="2" x14ac:dyDescent="0.25">
      <c r="A170" s="10">
        <v>11</v>
      </c>
      <c r="B170" s="12" t="s">
        <v>106</v>
      </c>
      <c r="C170" s="78"/>
      <c r="D170" s="78">
        <v>976</v>
      </c>
      <c r="E170" s="109">
        <v>56</v>
      </c>
      <c r="F170" s="41"/>
      <c r="G170" s="113">
        <v>1.006</v>
      </c>
      <c r="H170" s="13" t="s">
        <v>8</v>
      </c>
      <c r="I170" s="13" t="s">
        <v>287</v>
      </c>
      <c r="J170" s="66">
        <v>2460900</v>
      </c>
      <c r="K170" s="66">
        <v>205075</v>
      </c>
      <c r="L170" s="51">
        <v>0.52711790000000003</v>
      </c>
      <c r="M170" s="14">
        <f>ROUND(K170*L170,2)</f>
        <v>108098.7</v>
      </c>
      <c r="N170" s="14">
        <f t="shared" si="72"/>
        <v>108098.7</v>
      </c>
      <c r="O170" s="14">
        <f t="shared" si="73"/>
        <v>108098.7</v>
      </c>
      <c r="P170" s="13" t="s">
        <v>287</v>
      </c>
      <c r="Q170" s="66">
        <v>2460900</v>
      </c>
      <c r="R170" s="66">
        <v>205075</v>
      </c>
      <c r="S170" s="92">
        <v>0.52711790000000003</v>
      </c>
      <c r="T170" s="100">
        <f>$R$170*S170*G170</f>
        <v>108747.29556255501</v>
      </c>
      <c r="U170" s="14">
        <f t="shared" si="95"/>
        <v>108747.29556255501</v>
      </c>
      <c r="V170" s="14">
        <f t="shared" si="95"/>
        <v>108747.29556255501</v>
      </c>
      <c r="W170" s="14">
        <f t="shared" si="95"/>
        <v>108747.29556255501</v>
      </c>
      <c r="X170" s="14">
        <f t="shared" si="95"/>
        <v>108747.29556255501</v>
      </c>
      <c r="Y170" s="14">
        <f t="shared" si="95"/>
        <v>108747.29556255501</v>
      </c>
      <c r="Z170" s="14">
        <f t="shared" si="95"/>
        <v>108747.29556255501</v>
      </c>
      <c r="AA170" s="14">
        <f t="shared" si="95"/>
        <v>108747.29556255501</v>
      </c>
      <c r="AB170" s="14">
        <f t="shared" si="95"/>
        <v>108747.29556255501</v>
      </c>
      <c r="AC170" s="74">
        <f>M170+N170+O170+T170+U170+V170+W170+X170+Y170+Z170+AA170+AB170</f>
        <v>1303021.7600629951</v>
      </c>
    </row>
    <row r="171" spans="1:29" ht="15.75" x14ac:dyDescent="0.25">
      <c r="A171" s="15">
        <v>9</v>
      </c>
      <c r="B171" s="24" t="s">
        <v>107</v>
      </c>
      <c r="C171" s="9">
        <f>C172</f>
        <v>15</v>
      </c>
      <c r="D171" s="9">
        <f>D172</f>
        <v>7010</v>
      </c>
      <c r="E171" s="79">
        <f>E172</f>
        <v>1220</v>
      </c>
      <c r="F171" s="9">
        <f t="shared" ref="F171:AC171" si="98">F172</f>
        <v>1</v>
      </c>
      <c r="G171" s="79">
        <f t="shared" si="98"/>
        <v>15.129</v>
      </c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77"/>
      <c r="U171" s="9"/>
      <c r="V171" s="9"/>
      <c r="W171" s="9"/>
      <c r="X171" s="9"/>
      <c r="Y171" s="9"/>
      <c r="Z171" s="9"/>
      <c r="AA171" s="9"/>
      <c r="AB171" s="9"/>
      <c r="AC171" s="98">
        <f t="shared" si="98"/>
        <v>14174674.653820984</v>
      </c>
    </row>
    <row r="172" spans="1:29" ht="18.75" outlineLevel="1" x14ac:dyDescent="0.25">
      <c r="A172" s="10"/>
      <c r="B172" s="21" t="s">
        <v>6</v>
      </c>
      <c r="C172" s="23">
        <v>15</v>
      </c>
      <c r="D172" s="23">
        <f>SUM(D173:D187)</f>
        <v>7010</v>
      </c>
      <c r="E172" s="114">
        <f>SUM(E173:E187)</f>
        <v>1220</v>
      </c>
      <c r="F172" s="23">
        <f t="shared" ref="F172:G172" si="99">SUM(F173:F187)</f>
        <v>1</v>
      </c>
      <c r="G172" s="114">
        <f t="shared" si="99"/>
        <v>15.129</v>
      </c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95"/>
      <c r="T172" s="100"/>
      <c r="U172" s="14"/>
      <c r="V172" s="22"/>
      <c r="W172" s="22"/>
      <c r="X172" s="22"/>
      <c r="Y172" s="22"/>
      <c r="Z172" s="22"/>
      <c r="AA172" s="22"/>
      <c r="AB172" s="22"/>
      <c r="AC172" s="76">
        <f>SUM(AC173:AC187)</f>
        <v>14174674.653820984</v>
      </c>
    </row>
    <row r="173" spans="1:29" ht="15.75" outlineLevel="2" x14ac:dyDescent="0.25">
      <c r="A173" s="10">
        <v>1</v>
      </c>
      <c r="B173" s="12" t="s">
        <v>108</v>
      </c>
      <c r="C173" s="78"/>
      <c r="D173" s="78">
        <v>157</v>
      </c>
      <c r="E173" s="109">
        <v>33</v>
      </c>
      <c r="F173" s="53"/>
      <c r="G173" s="108">
        <v>1.004</v>
      </c>
      <c r="H173" s="13" t="s">
        <v>8</v>
      </c>
      <c r="I173" s="13" t="s">
        <v>274</v>
      </c>
      <c r="J173" s="52">
        <v>1230500</v>
      </c>
      <c r="K173" s="52">
        <v>102541.67</v>
      </c>
      <c r="L173" s="51">
        <v>0.81071280000000001</v>
      </c>
      <c r="M173" s="14">
        <f t="shared" ref="M173:M186" si="100">ROUND(K173*L173,2)</f>
        <v>83131.839999999997</v>
      </c>
      <c r="N173" s="14">
        <f t="shared" si="72"/>
        <v>83131.839999999997</v>
      </c>
      <c r="O173" s="14">
        <f t="shared" si="73"/>
        <v>83131.839999999997</v>
      </c>
      <c r="P173" s="13" t="s">
        <v>274</v>
      </c>
      <c r="Q173" s="52">
        <v>1230500</v>
      </c>
      <c r="R173" s="52">
        <v>102541.67</v>
      </c>
      <c r="S173" s="92">
        <v>0.81071280000000001</v>
      </c>
      <c r="T173" s="100">
        <f t="shared" ref="T173:T187" si="101">$R$173*S173*G173</f>
        <v>83464.371779985493</v>
      </c>
      <c r="U173" s="14">
        <f t="shared" si="95"/>
        <v>83464.371779985493</v>
      </c>
      <c r="V173" s="14">
        <f t="shared" si="95"/>
        <v>83464.371779985493</v>
      </c>
      <c r="W173" s="14">
        <f t="shared" si="95"/>
        <v>83464.371779985493</v>
      </c>
      <c r="X173" s="14">
        <f t="shared" si="95"/>
        <v>83464.371779985493</v>
      </c>
      <c r="Y173" s="14">
        <f t="shared" si="95"/>
        <v>83464.371779985493</v>
      </c>
      <c r="Z173" s="14">
        <f t="shared" si="95"/>
        <v>83464.371779985493</v>
      </c>
      <c r="AA173" s="14">
        <f t="shared" si="95"/>
        <v>83464.371779985493</v>
      </c>
      <c r="AB173" s="14">
        <f t="shared" si="95"/>
        <v>83464.371779985493</v>
      </c>
      <c r="AC173" s="74">
        <f t="shared" ref="AC173:AC187" si="102">M173+N173+O173+T173+U173+V173+W173+X173+Y173+Z173+AA173+AB173</f>
        <v>1000574.8660198695</v>
      </c>
    </row>
    <row r="174" spans="1:29" ht="15.75" outlineLevel="2" x14ac:dyDescent="0.25">
      <c r="A174" s="10">
        <v>2</v>
      </c>
      <c r="B174" s="12" t="s">
        <v>223</v>
      </c>
      <c r="C174" s="78"/>
      <c r="D174" s="78">
        <v>147</v>
      </c>
      <c r="E174" s="109">
        <v>17</v>
      </c>
      <c r="F174" s="53"/>
      <c r="G174" s="108">
        <v>1.0029999999999999</v>
      </c>
      <c r="H174" s="13" t="s">
        <v>8</v>
      </c>
      <c r="I174" s="13" t="s">
        <v>274</v>
      </c>
      <c r="J174" s="52">
        <v>1230500</v>
      </c>
      <c r="K174" s="52">
        <v>102541.67</v>
      </c>
      <c r="L174" s="51">
        <v>0.52710639999999997</v>
      </c>
      <c r="M174" s="14">
        <f t="shared" si="100"/>
        <v>54050.37</v>
      </c>
      <c r="N174" s="14">
        <f t="shared" si="72"/>
        <v>54050.37</v>
      </c>
      <c r="O174" s="14">
        <f t="shared" si="73"/>
        <v>54050.37</v>
      </c>
      <c r="P174" s="13" t="s">
        <v>274</v>
      </c>
      <c r="Q174" s="52">
        <v>1230500</v>
      </c>
      <c r="R174" s="52">
        <v>102541.67</v>
      </c>
      <c r="S174" s="92">
        <v>0.52710639999999997</v>
      </c>
      <c r="T174" s="100">
        <f t="shared" si="101"/>
        <v>54212.521635259058</v>
      </c>
      <c r="U174" s="14">
        <f t="shared" si="95"/>
        <v>54212.521635259058</v>
      </c>
      <c r="V174" s="14">
        <f t="shared" si="95"/>
        <v>54212.521635259058</v>
      </c>
      <c r="W174" s="14">
        <f t="shared" si="95"/>
        <v>54212.521635259058</v>
      </c>
      <c r="X174" s="14">
        <f t="shared" si="95"/>
        <v>54212.521635259058</v>
      </c>
      <c r="Y174" s="14">
        <f t="shared" si="95"/>
        <v>54212.521635259058</v>
      </c>
      <c r="Z174" s="14">
        <f t="shared" si="95"/>
        <v>54212.521635259058</v>
      </c>
      <c r="AA174" s="14">
        <f t="shared" si="95"/>
        <v>54212.521635259058</v>
      </c>
      <c r="AB174" s="14">
        <f t="shared" si="95"/>
        <v>54212.521635259058</v>
      </c>
      <c r="AC174" s="74">
        <f t="shared" si="102"/>
        <v>650063.80471733143</v>
      </c>
    </row>
    <row r="175" spans="1:29" ht="15.75" outlineLevel="2" x14ac:dyDescent="0.25">
      <c r="A175" s="10">
        <v>3</v>
      </c>
      <c r="B175" s="12" t="s">
        <v>61</v>
      </c>
      <c r="C175" s="78"/>
      <c r="D175" s="78">
        <v>339</v>
      </c>
      <c r="E175" s="109">
        <v>47</v>
      </c>
      <c r="F175" s="53"/>
      <c r="G175" s="108">
        <v>1.006</v>
      </c>
      <c r="H175" s="13" t="s">
        <v>8</v>
      </c>
      <c r="I175" s="13" t="s">
        <v>274</v>
      </c>
      <c r="J175" s="52">
        <v>1230500</v>
      </c>
      <c r="K175" s="52">
        <v>102541.67</v>
      </c>
      <c r="L175" s="51">
        <v>0.81071280000000001</v>
      </c>
      <c r="M175" s="14">
        <f t="shared" si="100"/>
        <v>83131.839999999997</v>
      </c>
      <c r="N175" s="14">
        <f t="shared" si="72"/>
        <v>83131.839999999997</v>
      </c>
      <c r="O175" s="14">
        <f t="shared" si="73"/>
        <v>83131.839999999997</v>
      </c>
      <c r="P175" s="13" t="s">
        <v>274</v>
      </c>
      <c r="Q175" s="52">
        <v>1230500</v>
      </c>
      <c r="R175" s="52">
        <v>102541.67</v>
      </c>
      <c r="S175" s="92">
        <v>0.81071280000000001</v>
      </c>
      <c r="T175" s="100">
        <f t="shared" si="101"/>
        <v>83630.635468790249</v>
      </c>
      <c r="U175" s="14">
        <f t="shared" si="95"/>
        <v>83630.635468790249</v>
      </c>
      <c r="V175" s="14">
        <f t="shared" si="95"/>
        <v>83630.635468790249</v>
      </c>
      <c r="W175" s="14">
        <f t="shared" si="95"/>
        <v>83630.635468790249</v>
      </c>
      <c r="X175" s="14">
        <f t="shared" si="95"/>
        <v>83630.635468790249</v>
      </c>
      <c r="Y175" s="14">
        <f t="shared" si="95"/>
        <v>83630.635468790249</v>
      </c>
      <c r="Z175" s="14">
        <f t="shared" si="95"/>
        <v>83630.635468790249</v>
      </c>
      <c r="AA175" s="14">
        <f t="shared" si="95"/>
        <v>83630.635468790249</v>
      </c>
      <c r="AB175" s="14">
        <f t="shared" si="95"/>
        <v>83630.635468790249</v>
      </c>
      <c r="AC175" s="74">
        <f t="shared" si="102"/>
        <v>1002071.2392191126</v>
      </c>
    </row>
    <row r="176" spans="1:29" ht="15.75" outlineLevel="2" x14ac:dyDescent="0.25">
      <c r="A176" s="10">
        <v>4</v>
      </c>
      <c r="B176" s="12" t="s">
        <v>109</v>
      </c>
      <c r="C176" s="78"/>
      <c r="D176" s="78">
        <v>230</v>
      </c>
      <c r="E176" s="109">
        <v>38</v>
      </c>
      <c r="F176" s="53"/>
      <c r="G176" s="108">
        <v>1.0049999999999999</v>
      </c>
      <c r="H176" s="13" t="s">
        <v>8</v>
      </c>
      <c r="I176" s="13" t="s">
        <v>274</v>
      </c>
      <c r="J176" s="52">
        <v>1230500</v>
      </c>
      <c r="K176" s="52">
        <v>102541.67</v>
      </c>
      <c r="L176" s="51">
        <v>0.81071280000000001</v>
      </c>
      <c r="M176" s="14">
        <f t="shared" si="100"/>
        <v>83131.839999999997</v>
      </c>
      <c r="N176" s="14">
        <f t="shared" si="72"/>
        <v>83131.839999999997</v>
      </c>
      <c r="O176" s="14">
        <f t="shared" si="73"/>
        <v>83131.839999999997</v>
      </c>
      <c r="P176" s="13" t="s">
        <v>274</v>
      </c>
      <c r="Q176" s="52">
        <v>1230500</v>
      </c>
      <c r="R176" s="52">
        <v>102541.67</v>
      </c>
      <c r="S176" s="92">
        <v>0.81071280000000001</v>
      </c>
      <c r="T176" s="100">
        <f t="shared" si="101"/>
        <v>83547.503624387871</v>
      </c>
      <c r="U176" s="14">
        <f t="shared" si="95"/>
        <v>83547.503624387871</v>
      </c>
      <c r="V176" s="14">
        <f t="shared" si="95"/>
        <v>83547.503624387871</v>
      </c>
      <c r="W176" s="14">
        <f t="shared" si="95"/>
        <v>83547.503624387871</v>
      </c>
      <c r="X176" s="14">
        <f t="shared" si="95"/>
        <v>83547.503624387871</v>
      </c>
      <c r="Y176" s="14">
        <f t="shared" si="95"/>
        <v>83547.503624387871</v>
      </c>
      <c r="Z176" s="14">
        <f t="shared" si="95"/>
        <v>83547.503624387871</v>
      </c>
      <c r="AA176" s="14">
        <f t="shared" si="95"/>
        <v>83547.503624387871</v>
      </c>
      <c r="AB176" s="14">
        <f t="shared" si="95"/>
        <v>83547.503624387871</v>
      </c>
      <c r="AC176" s="74">
        <f t="shared" si="102"/>
        <v>1001323.052619491</v>
      </c>
    </row>
    <row r="177" spans="1:29" ht="15.75" outlineLevel="2" x14ac:dyDescent="0.25">
      <c r="A177" s="10">
        <v>5</v>
      </c>
      <c r="B177" s="12" t="s">
        <v>110</v>
      </c>
      <c r="C177" s="78"/>
      <c r="D177" s="78">
        <v>462</v>
      </c>
      <c r="E177" s="109">
        <v>80</v>
      </c>
      <c r="F177" s="53"/>
      <c r="G177" s="108">
        <v>1.01</v>
      </c>
      <c r="H177" s="13" t="s">
        <v>8</v>
      </c>
      <c r="I177" s="13" t="s">
        <v>274</v>
      </c>
      <c r="J177" s="52">
        <v>1230500</v>
      </c>
      <c r="K177" s="52">
        <v>102541.67</v>
      </c>
      <c r="L177" s="51">
        <v>0.81071280000000001</v>
      </c>
      <c r="M177" s="14">
        <f t="shared" si="100"/>
        <v>83131.839999999997</v>
      </c>
      <c r="N177" s="14">
        <f t="shared" si="72"/>
        <v>83131.839999999997</v>
      </c>
      <c r="O177" s="14">
        <f t="shared" si="73"/>
        <v>83131.839999999997</v>
      </c>
      <c r="P177" s="13" t="s">
        <v>274</v>
      </c>
      <c r="Q177" s="52">
        <v>1230500</v>
      </c>
      <c r="R177" s="52">
        <v>102541.67</v>
      </c>
      <c r="S177" s="92">
        <v>0.81071280000000001</v>
      </c>
      <c r="T177" s="100">
        <f t="shared" si="101"/>
        <v>83963.162846399762</v>
      </c>
      <c r="U177" s="14">
        <f t="shared" si="95"/>
        <v>83963.162846399762</v>
      </c>
      <c r="V177" s="14">
        <f t="shared" si="95"/>
        <v>83963.162846399762</v>
      </c>
      <c r="W177" s="14">
        <f t="shared" si="95"/>
        <v>83963.162846399762</v>
      </c>
      <c r="X177" s="14">
        <f t="shared" si="95"/>
        <v>83963.162846399762</v>
      </c>
      <c r="Y177" s="14">
        <f t="shared" si="95"/>
        <v>83963.162846399762</v>
      </c>
      <c r="Z177" s="14">
        <f t="shared" si="95"/>
        <v>83963.162846399762</v>
      </c>
      <c r="AA177" s="14">
        <f t="shared" si="95"/>
        <v>83963.162846399762</v>
      </c>
      <c r="AB177" s="14">
        <f t="shared" si="95"/>
        <v>83963.162846399762</v>
      </c>
      <c r="AC177" s="74">
        <f t="shared" si="102"/>
        <v>1005063.9856175976</v>
      </c>
    </row>
    <row r="178" spans="1:29" ht="15.75" outlineLevel="2" x14ac:dyDescent="0.25">
      <c r="A178" s="10">
        <v>6</v>
      </c>
      <c r="B178" s="12" t="s">
        <v>111</v>
      </c>
      <c r="C178" s="78"/>
      <c r="D178" s="78">
        <v>435</v>
      </c>
      <c r="E178" s="109">
        <v>78</v>
      </c>
      <c r="F178" s="53"/>
      <c r="G178" s="108">
        <v>1.01</v>
      </c>
      <c r="H178" s="13" t="s">
        <v>8</v>
      </c>
      <c r="I178" s="13" t="s">
        <v>274</v>
      </c>
      <c r="J178" s="52">
        <v>1230500</v>
      </c>
      <c r="K178" s="52">
        <v>102541.67</v>
      </c>
      <c r="L178" s="51">
        <v>0.81071280000000001</v>
      </c>
      <c r="M178" s="14">
        <f t="shared" si="100"/>
        <v>83131.839999999997</v>
      </c>
      <c r="N178" s="14">
        <f t="shared" si="72"/>
        <v>83131.839999999997</v>
      </c>
      <c r="O178" s="14">
        <f t="shared" si="73"/>
        <v>83131.839999999997</v>
      </c>
      <c r="P178" s="13" t="s">
        <v>274</v>
      </c>
      <c r="Q178" s="52">
        <v>1230500</v>
      </c>
      <c r="R178" s="52">
        <v>102541.67</v>
      </c>
      <c r="S178" s="92">
        <v>0.81071280000000001</v>
      </c>
      <c r="T178" s="100">
        <f t="shared" si="101"/>
        <v>83963.162846399762</v>
      </c>
      <c r="U178" s="14">
        <f t="shared" si="95"/>
        <v>83963.162846399762</v>
      </c>
      <c r="V178" s="14">
        <f t="shared" si="95"/>
        <v>83963.162846399762</v>
      </c>
      <c r="W178" s="14">
        <f t="shared" si="95"/>
        <v>83963.162846399762</v>
      </c>
      <c r="X178" s="14">
        <f t="shared" si="95"/>
        <v>83963.162846399762</v>
      </c>
      <c r="Y178" s="14">
        <f t="shared" si="95"/>
        <v>83963.162846399762</v>
      </c>
      <c r="Z178" s="14">
        <f t="shared" si="95"/>
        <v>83963.162846399762</v>
      </c>
      <c r="AA178" s="14">
        <f t="shared" si="95"/>
        <v>83963.162846399762</v>
      </c>
      <c r="AB178" s="14">
        <f t="shared" si="95"/>
        <v>83963.162846399762</v>
      </c>
      <c r="AC178" s="74">
        <f t="shared" si="102"/>
        <v>1005063.9856175976</v>
      </c>
    </row>
    <row r="179" spans="1:29" ht="15.75" outlineLevel="2" x14ac:dyDescent="0.25">
      <c r="A179" s="10">
        <v>7</v>
      </c>
      <c r="B179" s="12" t="s">
        <v>112</v>
      </c>
      <c r="C179" s="78"/>
      <c r="D179" s="78">
        <v>384</v>
      </c>
      <c r="E179" s="109">
        <v>62</v>
      </c>
      <c r="F179" s="53"/>
      <c r="G179" s="108">
        <v>1.008</v>
      </c>
      <c r="H179" s="13" t="s">
        <v>8</v>
      </c>
      <c r="I179" s="13" t="s">
        <v>274</v>
      </c>
      <c r="J179" s="52">
        <v>1230500</v>
      </c>
      <c r="K179" s="52">
        <v>102541.67</v>
      </c>
      <c r="L179" s="51">
        <v>0.81071280000000001</v>
      </c>
      <c r="M179" s="14">
        <f t="shared" si="100"/>
        <v>83131.839999999997</v>
      </c>
      <c r="N179" s="14">
        <f t="shared" si="72"/>
        <v>83131.839999999997</v>
      </c>
      <c r="O179" s="14">
        <f t="shared" si="73"/>
        <v>83131.839999999997</v>
      </c>
      <c r="P179" s="13" t="s">
        <v>274</v>
      </c>
      <c r="Q179" s="52">
        <v>1230500</v>
      </c>
      <c r="R179" s="52">
        <v>102541.67</v>
      </c>
      <c r="S179" s="92">
        <v>0.81071280000000001</v>
      </c>
      <c r="T179" s="100">
        <f t="shared" si="101"/>
        <v>83796.899157595006</v>
      </c>
      <c r="U179" s="14">
        <f t="shared" si="95"/>
        <v>83796.899157595006</v>
      </c>
      <c r="V179" s="14">
        <f t="shared" si="95"/>
        <v>83796.899157595006</v>
      </c>
      <c r="W179" s="14">
        <f t="shared" si="95"/>
        <v>83796.899157595006</v>
      </c>
      <c r="X179" s="14">
        <f t="shared" si="95"/>
        <v>83796.899157595006</v>
      </c>
      <c r="Y179" s="14">
        <f t="shared" si="95"/>
        <v>83796.899157595006</v>
      </c>
      <c r="Z179" s="14">
        <f t="shared" si="95"/>
        <v>83796.899157595006</v>
      </c>
      <c r="AA179" s="14">
        <f t="shared" si="95"/>
        <v>83796.899157595006</v>
      </c>
      <c r="AB179" s="14">
        <f t="shared" si="95"/>
        <v>83796.899157595006</v>
      </c>
      <c r="AC179" s="74">
        <f t="shared" si="102"/>
        <v>1003567.6124183551</v>
      </c>
    </row>
    <row r="180" spans="1:29" ht="15.75" outlineLevel="2" x14ac:dyDescent="0.25">
      <c r="A180" s="10">
        <v>8</v>
      </c>
      <c r="B180" s="12" t="s">
        <v>113</v>
      </c>
      <c r="C180" s="78"/>
      <c r="D180" s="78">
        <v>493</v>
      </c>
      <c r="E180" s="109">
        <v>88</v>
      </c>
      <c r="F180" s="53"/>
      <c r="G180" s="108">
        <v>1.012</v>
      </c>
      <c r="H180" s="13" t="s">
        <v>8</v>
      </c>
      <c r="I180" s="13" t="s">
        <v>274</v>
      </c>
      <c r="J180" s="52">
        <v>1230500</v>
      </c>
      <c r="K180" s="52">
        <v>102541.67</v>
      </c>
      <c r="L180" s="51">
        <v>0.81071280000000001</v>
      </c>
      <c r="M180" s="14">
        <f t="shared" si="100"/>
        <v>83131.839999999997</v>
      </c>
      <c r="N180" s="14">
        <f t="shared" si="72"/>
        <v>83131.839999999997</v>
      </c>
      <c r="O180" s="14">
        <f t="shared" si="73"/>
        <v>83131.839999999997</v>
      </c>
      <c r="P180" s="13" t="s">
        <v>274</v>
      </c>
      <c r="Q180" s="52">
        <v>1230500</v>
      </c>
      <c r="R180" s="52">
        <v>102541.67</v>
      </c>
      <c r="S180" s="92">
        <v>0.81071280000000001</v>
      </c>
      <c r="T180" s="100">
        <f t="shared" si="101"/>
        <v>84129.426535204504</v>
      </c>
      <c r="U180" s="14">
        <f t="shared" si="95"/>
        <v>84129.426535204504</v>
      </c>
      <c r="V180" s="14">
        <f t="shared" si="95"/>
        <v>84129.426535204504</v>
      </c>
      <c r="W180" s="14">
        <f t="shared" si="95"/>
        <v>84129.426535204504</v>
      </c>
      <c r="X180" s="14">
        <f t="shared" si="95"/>
        <v>84129.426535204504</v>
      </c>
      <c r="Y180" s="14">
        <f t="shared" si="95"/>
        <v>84129.426535204504</v>
      </c>
      <c r="Z180" s="14">
        <f t="shared" si="95"/>
        <v>84129.426535204504</v>
      </c>
      <c r="AA180" s="14">
        <f t="shared" si="95"/>
        <v>84129.426535204504</v>
      </c>
      <c r="AB180" s="14">
        <f t="shared" si="95"/>
        <v>84129.426535204504</v>
      </c>
      <c r="AC180" s="74">
        <f t="shared" si="102"/>
        <v>1006560.3588168406</v>
      </c>
    </row>
    <row r="181" spans="1:29" ht="15.75" outlineLevel="2" x14ac:dyDescent="0.25">
      <c r="A181" s="10">
        <v>9</v>
      </c>
      <c r="B181" s="12" t="s">
        <v>114</v>
      </c>
      <c r="C181" s="78"/>
      <c r="D181" s="78">
        <v>342</v>
      </c>
      <c r="E181" s="109">
        <v>70</v>
      </c>
      <c r="F181" s="53"/>
      <c r="G181" s="108">
        <v>1.0089999999999999</v>
      </c>
      <c r="H181" s="13" t="s">
        <v>8</v>
      </c>
      <c r="I181" s="13" t="s">
        <v>274</v>
      </c>
      <c r="J181" s="52">
        <v>1230500</v>
      </c>
      <c r="K181" s="52">
        <v>102541.67</v>
      </c>
      <c r="L181" s="51">
        <v>0.81071280000000001</v>
      </c>
      <c r="M181" s="14">
        <f t="shared" si="100"/>
        <v>83131.839999999997</v>
      </c>
      <c r="N181" s="14">
        <f t="shared" si="72"/>
        <v>83131.839999999997</v>
      </c>
      <c r="O181" s="14">
        <f t="shared" si="73"/>
        <v>83131.839999999997</v>
      </c>
      <c r="P181" s="13" t="s">
        <v>274</v>
      </c>
      <c r="Q181" s="52">
        <v>1230500</v>
      </c>
      <c r="R181" s="52">
        <v>102541.67</v>
      </c>
      <c r="S181" s="92">
        <v>0.81071280000000001</v>
      </c>
      <c r="T181" s="100">
        <f t="shared" si="101"/>
        <v>83880.031001997369</v>
      </c>
      <c r="U181" s="14">
        <f t="shared" ref="U181:AB196" si="103">T181</f>
        <v>83880.031001997369</v>
      </c>
      <c r="V181" s="14">
        <f t="shared" si="103"/>
        <v>83880.031001997369</v>
      </c>
      <c r="W181" s="14">
        <f t="shared" si="103"/>
        <v>83880.031001997369</v>
      </c>
      <c r="X181" s="14">
        <f t="shared" si="103"/>
        <v>83880.031001997369</v>
      </c>
      <c r="Y181" s="14">
        <f t="shared" si="103"/>
        <v>83880.031001997369</v>
      </c>
      <c r="Z181" s="14">
        <f t="shared" si="103"/>
        <v>83880.031001997369</v>
      </c>
      <c r="AA181" s="14">
        <f t="shared" si="103"/>
        <v>83880.031001997369</v>
      </c>
      <c r="AB181" s="14">
        <f t="shared" si="103"/>
        <v>83880.031001997369</v>
      </c>
      <c r="AC181" s="74">
        <f t="shared" si="102"/>
        <v>1004315.7990179765</v>
      </c>
    </row>
    <row r="182" spans="1:29" ht="15.75" outlineLevel="2" x14ac:dyDescent="0.25">
      <c r="A182" s="10">
        <v>10</v>
      </c>
      <c r="B182" s="12" t="s">
        <v>115</v>
      </c>
      <c r="C182" s="78"/>
      <c r="D182" s="78">
        <v>832</v>
      </c>
      <c r="E182" s="109">
        <v>122</v>
      </c>
      <c r="F182" s="53"/>
      <c r="G182" s="108">
        <v>1.016</v>
      </c>
      <c r="H182" s="13" t="s">
        <v>8</v>
      </c>
      <c r="I182" s="13" t="s">
        <v>274</v>
      </c>
      <c r="J182" s="52">
        <v>1230500</v>
      </c>
      <c r="K182" s="52">
        <v>102541.67</v>
      </c>
      <c r="L182" s="51">
        <v>0.81071280000000001</v>
      </c>
      <c r="M182" s="14">
        <f t="shared" si="100"/>
        <v>83131.839999999997</v>
      </c>
      <c r="N182" s="14">
        <f t="shared" si="72"/>
        <v>83131.839999999997</v>
      </c>
      <c r="O182" s="14">
        <f t="shared" si="73"/>
        <v>83131.839999999997</v>
      </c>
      <c r="P182" s="13" t="s">
        <v>274</v>
      </c>
      <c r="Q182" s="52">
        <v>1230500</v>
      </c>
      <c r="R182" s="52">
        <v>102541.67</v>
      </c>
      <c r="S182" s="92">
        <v>0.81071280000000001</v>
      </c>
      <c r="T182" s="100">
        <f t="shared" si="101"/>
        <v>84461.953912814017</v>
      </c>
      <c r="U182" s="14">
        <f t="shared" si="103"/>
        <v>84461.953912814017</v>
      </c>
      <c r="V182" s="14">
        <f t="shared" si="103"/>
        <v>84461.953912814017</v>
      </c>
      <c r="W182" s="14">
        <f t="shared" si="103"/>
        <v>84461.953912814017</v>
      </c>
      <c r="X182" s="14">
        <f t="shared" si="103"/>
        <v>84461.953912814017</v>
      </c>
      <c r="Y182" s="14">
        <f t="shared" si="103"/>
        <v>84461.953912814017</v>
      </c>
      <c r="Z182" s="14">
        <f t="shared" si="103"/>
        <v>84461.953912814017</v>
      </c>
      <c r="AA182" s="14">
        <f t="shared" si="103"/>
        <v>84461.953912814017</v>
      </c>
      <c r="AB182" s="14">
        <f t="shared" si="103"/>
        <v>84461.953912814017</v>
      </c>
      <c r="AC182" s="74">
        <f t="shared" si="102"/>
        <v>1009553.1052153262</v>
      </c>
    </row>
    <row r="183" spans="1:29" s="25" customFormat="1" ht="15.75" outlineLevel="2" x14ac:dyDescent="0.25">
      <c r="A183" s="10">
        <v>11</v>
      </c>
      <c r="B183" s="12" t="s">
        <v>116</v>
      </c>
      <c r="C183" s="78"/>
      <c r="D183" s="78">
        <v>556</v>
      </c>
      <c r="E183" s="109">
        <v>104</v>
      </c>
      <c r="F183" s="53"/>
      <c r="G183" s="108">
        <v>1.014</v>
      </c>
      <c r="H183" s="13" t="s">
        <v>8</v>
      </c>
      <c r="I183" s="13" t="s">
        <v>274</v>
      </c>
      <c r="J183" s="52">
        <v>1230500</v>
      </c>
      <c r="K183" s="52">
        <v>102541.67</v>
      </c>
      <c r="L183" s="51">
        <v>0.81071280000000001</v>
      </c>
      <c r="M183" s="14">
        <f t="shared" si="100"/>
        <v>83131.839999999997</v>
      </c>
      <c r="N183" s="14">
        <f t="shared" si="72"/>
        <v>83131.839999999997</v>
      </c>
      <c r="O183" s="14">
        <f t="shared" si="73"/>
        <v>83131.839999999997</v>
      </c>
      <c r="P183" s="13" t="s">
        <v>274</v>
      </c>
      <c r="Q183" s="52">
        <v>1230500</v>
      </c>
      <c r="R183" s="52">
        <v>102541.67</v>
      </c>
      <c r="S183" s="92">
        <v>0.81071280000000001</v>
      </c>
      <c r="T183" s="100">
        <f t="shared" si="101"/>
        <v>84295.69022400926</v>
      </c>
      <c r="U183" s="14">
        <f t="shared" si="103"/>
        <v>84295.69022400926</v>
      </c>
      <c r="V183" s="14">
        <f t="shared" si="103"/>
        <v>84295.69022400926</v>
      </c>
      <c r="W183" s="14">
        <f t="shared" si="103"/>
        <v>84295.69022400926</v>
      </c>
      <c r="X183" s="14">
        <f t="shared" si="103"/>
        <v>84295.69022400926</v>
      </c>
      <c r="Y183" s="14">
        <f t="shared" si="103"/>
        <v>84295.69022400926</v>
      </c>
      <c r="Z183" s="14">
        <f t="shared" si="103"/>
        <v>84295.69022400926</v>
      </c>
      <c r="AA183" s="14">
        <f t="shared" si="103"/>
        <v>84295.69022400926</v>
      </c>
      <c r="AB183" s="14">
        <f t="shared" si="103"/>
        <v>84295.69022400926</v>
      </c>
      <c r="AC183" s="74">
        <f t="shared" si="102"/>
        <v>1008056.7320160831</v>
      </c>
    </row>
    <row r="184" spans="1:29" ht="15.75" outlineLevel="2" x14ac:dyDescent="0.25">
      <c r="A184" s="10">
        <v>12</v>
      </c>
      <c r="B184" s="12" t="s">
        <v>117</v>
      </c>
      <c r="C184" s="78"/>
      <c r="D184" s="78">
        <v>535</v>
      </c>
      <c r="E184" s="109">
        <v>95</v>
      </c>
      <c r="F184" s="53"/>
      <c r="G184" s="108">
        <v>1.012</v>
      </c>
      <c r="H184" s="13" t="s">
        <v>8</v>
      </c>
      <c r="I184" s="13" t="s">
        <v>274</v>
      </c>
      <c r="J184" s="52">
        <v>1230500</v>
      </c>
      <c r="K184" s="52">
        <v>102541.67</v>
      </c>
      <c r="L184" s="51">
        <v>0.81071280000000001</v>
      </c>
      <c r="M184" s="14">
        <f t="shared" si="100"/>
        <v>83131.839999999997</v>
      </c>
      <c r="N184" s="14">
        <f t="shared" si="72"/>
        <v>83131.839999999997</v>
      </c>
      <c r="O184" s="14">
        <f t="shared" si="73"/>
        <v>83131.839999999997</v>
      </c>
      <c r="P184" s="13" t="s">
        <v>274</v>
      </c>
      <c r="Q184" s="52">
        <v>1230500</v>
      </c>
      <c r="R184" s="52">
        <v>102541.67</v>
      </c>
      <c r="S184" s="92">
        <v>0.81071280000000001</v>
      </c>
      <c r="T184" s="100">
        <f t="shared" si="101"/>
        <v>84129.426535204504</v>
      </c>
      <c r="U184" s="14">
        <f t="shared" si="103"/>
        <v>84129.426535204504</v>
      </c>
      <c r="V184" s="14">
        <f t="shared" si="103"/>
        <v>84129.426535204504</v>
      </c>
      <c r="W184" s="14">
        <f t="shared" si="103"/>
        <v>84129.426535204504</v>
      </c>
      <c r="X184" s="14">
        <f t="shared" si="103"/>
        <v>84129.426535204504</v>
      </c>
      <c r="Y184" s="14">
        <f t="shared" si="103"/>
        <v>84129.426535204504</v>
      </c>
      <c r="Z184" s="14">
        <f t="shared" si="103"/>
        <v>84129.426535204504</v>
      </c>
      <c r="AA184" s="14">
        <f t="shared" si="103"/>
        <v>84129.426535204504</v>
      </c>
      <c r="AB184" s="14">
        <f t="shared" si="103"/>
        <v>84129.426535204504</v>
      </c>
      <c r="AC184" s="74">
        <f t="shared" si="102"/>
        <v>1006560.3588168406</v>
      </c>
    </row>
    <row r="185" spans="1:29" ht="15.75" outlineLevel="2" x14ac:dyDescent="0.25">
      <c r="A185" s="10">
        <v>13</v>
      </c>
      <c r="B185" s="12" t="s">
        <v>118</v>
      </c>
      <c r="C185" s="78"/>
      <c r="D185" s="78">
        <v>369</v>
      </c>
      <c r="E185" s="109">
        <v>75</v>
      </c>
      <c r="F185" s="53"/>
      <c r="G185" s="108">
        <v>1</v>
      </c>
      <c r="H185" s="13" t="s">
        <v>8</v>
      </c>
      <c r="I185" s="13" t="s">
        <v>274</v>
      </c>
      <c r="J185" s="52">
        <v>1230500</v>
      </c>
      <c r="K185" s="52">
        <v>102541.67</v>
      </c>
      <c r="L185" s="51">
        <v>0.24349999999999999</v>
      </c>
      <c r="M185" s="14">
        <f t="shared" si="100"/>
        <v>24968.9</v>
      </c>
      <c r="N185" s="14">
        <f t="shared" si="72"/>
        <v>24968.9</v>
      </c>
      <c r="O185" s="14">
        <f t="shared" si="73"/>
        <v>24968.9</v>
      </c>
      <c r="P185" s="13" t="s">
        <v>274</v>
      </c>
      <c r="Q185" s="52">
        <v>1230500</v>
      </c>
      <c r="R185" s="52">
        <v>102541.67</v>
      </c>
      <c r="S185" s="92">
        <v>0.24349999999999999</v>
      </c>
      <c r="T185" s="100">
        <f t="shared" si="101"/>
        <v>24968.896645000001</v>
      </c>
      <c r="U185" s="14">
        <f t="shared" si="103"/>
        <v>24968.896645000001</v>
      </c>
      <c r="V185" s="14">
        <f>M185</f>
        <v>24968.9</v>
      </c>
      <c r="W185" s="14">
        <f>M185</f>
        <v>24968.9</v>
      </c>
      <c r="X185" s="14">
        <f>M185</f>
        <v>24968.9</v>
      </c>
      <c r="Y185" s="14">
        <f>M185</f>
        <v>24968.9</v>
      </c>
      <c r="Z185" s="14">
        <f>M185</f>
        <v>24968.9</v>
      </c>
      <c r="AA185" s="14">
        <f>M185</f>
        <v>24968.9</v>
      </c>
      <c r="AB185" s="14">
        <f>M185</f>
        <v>24968.9</v>
      </c>
      <c r="AC185" s="74">
        <f t="shared" si="102"/>
        <v>299626.79329</v>
      </c>
    </row>
    <row r="186" spans="1:29" ht="15.75" outlineLevel="2" x14ac:dyDescent="0.25">
      <c r="A186" s="10">
        <v>14</v>
      </c>
      <c r="B186" s="12" t="s">
        <v>120</v>
      </c>
      <c r="C186" s="78"/>
      <c r="D186" s="78">
        <v>832</v>
      </c>
      <c r="E186" s="109">
        <v>155</v>
      </c>
      <c r="F186" s="53">
        <v>1</v>
      </c>
      <c r="G186" s="108">
        <v>1</v>
      </c>
      <c r="H186" s="13" t="s">
        <v>8</v>
      </c>
      <c r="I186" s="13" t="s">
        <v>274</v>
      </c>
      <c r="J186" s="52">
        <v>1230500</v>
      </c>
      <c r="K186" s="52">
        <v>102541.67</v>
      </c>
      <c r="L186" s="51">
        <v>0.81071280000000001</v>
      </c>
      <c r="M186" s="14">
        <f t="shared" si="100"/>
        <v>83131.839999999997</v>
      </c>
      <c r="N186" s="14">
        <f t="shared" si="72"/>
        <v>83131.839999999997</v>
      </c>
      <c r="O186" s="14">
        <f t="shared" si="73"/>
        <v>83131.839999999997</v>
      </c>
      <c r="P186" s="13" t="s">
        <v>274</v>
      </c>
      <c r="Q186" s="52">
        <v>1230500</v>
      </c>
      <c r="R186" s="52">
        <v>102541.67</v>
      </c>
      <c r="S186" s="92">
        <v>0.81071280000000001</v>
      </c>
      <c r="T186" s="100">
        <f t="shared" si="101"/>
        <v>83131.844402375995</v>
      </c>
      <c r="U186" s="14">
        <f t="shared" si="103"/>
        <v>83131.844402375995</v>
      </c>
      <c r="V186" s="14">
        <f>M186</f>
        <v>83131.839999999997</v>
      </c>
      <c r="W186" s="14">
        <f>M186</f>
        <v>83131.839999999997</v>
      </c>
      <c r="X186" s="14">
        <f>M186</f>
        <v>83131.839999999997</v>
      </c>
      <c r="Y186" s="14">
        <f>M186</f>
        <v>83131.839999999997</v>
      </c>
      <c r="Z186" s="14">
        <f>M186</f>
        <v>83131.839999999997</v>
      </c>
      <c r="AA186" s="14">
        <f>M186</f>
        <v>83131.839999999997</v>
      </c>
      <c r="AB186" s="14">
        <f>M186</f>
        <v>83131.839999999997</v>
      </c>
      <c r="AC186" s="74">
        <f t="shared" si="102"/>
        <v>997582.08880475175</v>
      </c>
    </row>
    <row r="187" spans="1:29" ht="15.75" outlineLevel="2" x14ac:dyDescent="0.25">
      <c r="A187" s="10">
        <v>15</v>
      </c>
      <c r="B187" s="12" t="s">
        <v>119</v>
      </c>
      <c r="C187" s="78"/>
      <c r="D187" s="78">
        <v>897</v>
      </c>
      <c r="E187" s="109">
        <v>156</v>
      </c>
      <c r="F187" s="53"/>
      <c r="G187" s="108">
        <v>1.02</v>
      </c>
      <c r="H187" s="13"/>
      <c r="I187" s="13" t="s">
        <v>274</v>
      </c>
      <c r="J187" s="52">
        <v>1230500</v>
      </c>
      <c r="K187" s="52">
        <v>102541.67</v>
      </c>
      <c r="L187" s="91">
        <v>0.66892689999999999</v>
      </c>
      <c r="M187" s="14">
        <v>137180.18</v>
      </c>
      <c r="N187" s="14">
        <v>137180.18</v>
      </c>
      <c r="O187" s="14">
        <v>137180.18</v>
      </c>
      <c r="P187" s="13" t="s">
        <v>274</v>
      </c>
      <c r="Q187" s="52">
        <v>1230500</v>
      </c>
      <c r="R187" s="52">
        <v>102541.67</v>
      </c>
      <c r="S187" s="94">
        <v>0.81071280000000001</v>
      </c>
      <c r="T187" s="100">
        <f t="shared" si="101"/>
        <v>84794.481290423515</v>
      </c>
      <c r="U187" s="14">
        <f t="shared" si="103"/>
        <v>84794.481290423515</v>
      </c>
      <c r="V187" s="14">
        <f t="shared" si="103"/>
        <v>84794.481290423515</v>
      </c>
      <c r="W187" s="14">
        <f t="shared" si="103"/>
        <v>84794.481290423515</v>
      </c>
      <c r="X187" s="14">
        <f t="shared" si="103"/>
        <v>84794.481290423515</v>
      </c>
      <c r="Y187" s="14">
        <f t="shared" si="103"/>
        <v>84794.481290423515</v>
      </c>
      <c r="Z187" s="14">
        <f t="shared" si="103"/>
        <v>84794.481290423515</v>
      </c>
      <c r="AA187" s="14">
        <f t="shared" si="103"/>
        <v>84794.481290423515</v>
      </c>
      <c r="AB187" s="14">
        <f t="shared" si="103"/>
        <v>84794.481290423515</v>
      </c>
      <c r="AC187" s="74">
        <f t="shared" si="102"/>
        <v>1174690.8716138117</v>
      </c>
    </row>
    <row r="188" spans="1:29" ht="15.75" x14ac:dyDescent="0.25">
      <c r="A188" s="15">
        <v>10</v>
      </c>
      <c r="B188" s="24" t="s">
        <v>121</v>
      </c>
      <c r="C188" s="9">
        <f>C189</f>
        <v>17</v>
      </c>
      <c r="D188" s="68">
        <f t="shared" ref="D188:G188" si="104">D189</f>
        <v>8332</v>
      </c>
      <c r="E188" s="111">
        <f t="shared" si="104"/>
        <v>1154</v>
      </c>
      <c r="F188" s="68">
        <f t="shared" si="104"/>
        <v>1</v>
      </c>
      <c r="G188" s="112">
        <f t="shared" si="104"/>
        <v>17.134</v>
      </c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93"/>
      <c r="T188" s="100"/>
      <c r="U188" s="14"/>
      <c r="V188" s="58"/>
      <c r="W188" s="58"/>
      <c r="X188" s="58"/>
      <c r="Y188" s="58"/>
      <c r="Z188" s="58"/>
      <c r="AA188" s="58"/>
      <c r="AB188" s="58"/>
      <c r="AC188" s="73">
        <f t="shared" ref="AC188" si="105">AC189</f>
        <v>14960052.339318842</v>
      </c>
    </row>
    <row r="189" spans="1:29" ht="18.75" outlineLevel="1" x14ac:dyDescent="0.25">
      <c r="A189" s="10"/>
      <c r="B189" s="21" t="s">
        <v>6</v>
      </c>
      <c r="C189" s="23">
        <v>17</v>
      </c>
      <c r="D189" s="69">
        <f t="shared" ref="D189:G189" si="106">SUM(D190:D206)</f>
        <v>8332</v>
      </c>
      <c r="E189" s="115">
        <f t="shared" si="106"/>
        <v>1154</v>
      </c>
      <c r="F189" s="69">
        <f t="shared" si="106"/>
        <v>1</v>
      </c>
      <c r="G189" s="116">
        <f t="shared" si="106"/>
        <v>17.134</v>
      </c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96"/>
      <c r="T189" s="100"/>
      <c r="U189" s="14"/>
      <c r="V189" s="61"/>
      <c r="W189" s="61"/>
      <c r="X189" s="61"/>
      <c r="Y189" s="61"/>
      <c r="Z189" s="61"/>
      <c r="AA189" s="61"/>
      <c r="AB189" s="61"/>
      <c r="AC189" s="76">
        <f t="shared" ref="AC189" si="107">SUM(AC190:AC206)</f>
        <v>14960052.339318842</v>
      </c>
    </row>
    <row r="190" spans="1:29" ht="15.75" outlineLevel="2" x14ac:dyDescent="0.25">
      <c r="A190" s="10">
        <v>1</v>
      </c>
      <c r="B190" s="12" t="s">
        <v>122</v>
      </c>
      <c r="C190" s="78"/>
      <c r="D190" s="78">
        <v>312</v>
      </c>
      <c r="E190" s="109">
        <v>63</v>
      </c>
      <c r="F190" s="41"/>
      <c r="G190" s="113">
        <v>1.008</v>
      </c>
      <c r="H190" s="13" t="s">
        <v>8</v>
      </c>
      <c r="I190" s="13" t="s">
        <v>274</v>
      </c>
      <c r="J190" s="52">
        <v>1230500</v>
      </c>
      <c r="K190" s="52">
        <v>102541.67</v>
      </c>
      <c r="L190" s="51">
        <v>0.81071280000000001</v>
      </c>
      <c r="M190" s="14">
        <f t="shared" ref="M190:M206" si="108">ROUND(K190*L190,2)</f>
        <v>83131.839999999997</v>
      </c>
      <c r="N190" s="14">
        <f t="shared" ref="N190:N253" si="109">M190</f>
        <v>83131.839999999997</v>
      </c>
      <c r="O190" s="14">
        <f t="shared" ref="O190:O253" si="110">M190</f>
        <v>83131.839999999997</v>
      </c>
      <c r="P190" s="13" t="s">
        <v>274</v>
      </c>
      <c r="Q190" s="52">
        <v>1230500</v>
      </c>
      <c r="R190" s="52">
        <v>102541.67</v>
      </c>
      <c r="S190" s="92">
        <v>0.81071280000000001</v>
      </c>
      <c r="T190" s="100">
        <f t="shared" ref="T190:T196" si="111">$R$190*S190*G190</f>
        <v>83796.899157595006</v>
      </c>
      <c r="U190" s="14">
        <f t="shared" si="103"/>
        <v>83796.899157595006</v>
      </c>
      <c r="V190" s="14">
        <f t="shared" si="103"/>
        <v>83796.899157595006</v>
      </c>
      <c r="W190" s="14">
        <f t="shared" si="103"/>
        <v>83796.899157595006</v>
      </c>
      <c r="X190" s="14">
        <f t="shared" si="103"/>
        <v>83796.899157595006</v>
      </c>
      <c r="Y190" s="14">
        <f t="shared" si="103"/>
        <v>83796.899157595006</v>
      </c>
      <c r="Z190" s="14">
        <f t="shared" si="103"/>
        <v>83796.899157595006</v>
      </c>
      <c r="AA190" s="14">
        <f t="shared" si="103"/>
        <v>83796.899157595006</v>
      </c>
      <c r="AB190" s="14">
        <f t="shared" si="103"/>
        <v>83796.899157595006</v>
      </c>
      <c r="AC190" s="74">
        <f t="shared" ref="AC190:AC206" si="112">M190+N190+O190+T190+U190+V190+W190+X190+Y190+Z190+AA190+AB190</f>
        <v>1003567.6124183551</v>
      </c>
    </row>
    <row r="191" spans="1:29" ht="15.75" outlineLevel="2" x14ac:dyDescent="0.25">
      <c r="A191" s="10">
        <v>2</v>
      </c>
      <c r="B191" s="12" t="s">
        <v>123</v>
      </c>
      <c r="C191" s="78"/>
      <c r="D191" s="78">
        <v>430</v>
      </c>
      <c r="E191" s="109">
        <v>27</v>
      </c>
      <c r="F191" s="41">
        <v>1</v>
      </c>
      <c r="G191" s="113">
        <v>1</v>
      </c>
      <c r="H191" s="13" t="s">
        <v>8</v>
      </c>
      <c r="I191" s="13" t="s">
        <v>274</v>
      </c>
      <c r="J191" s="52">
        <v>1230500</v>
      </c>
      <c r="K191" s="52">
        <v>102541.67</v>
      </c>
      <c r="L191" s="51">
        <v>0.81071280000000001</v>
      </c>
      <c r="M191" s="14">
        <f t="shared" si="108"/>
        <v>83131.839999999997</v>
      </c>
      <c r="N191" s="14">
        <f t="shared" si="109"/>
        <v>83131.839999999997</v>
      </c>
      <c r="O191" s="14">
        <f t="shared" si="110"/>
        <v>83131.839999999997</v>
      </c>
      <c r="P191" s="13" t="s">
        <v>274</v>
      </c>
      <c r="Q191" s="52">
        <v>1230500</v>
      </c>
      <c r="R191" s="52">
        <v>102541.67</v>
      </c>
      <c r="S191" s="92">
        <v>0.81071280000000001</v>
      </c>
      <c r="T191" s="100">
        <f t="shared" si="111"/>
        <v>83131.844402375995</v>
      </c>
      <c r="U191" s="14">
        <f t="shared" si="103"/>
        <v>83131.844402375995</v>
      </c>
      <c r="V191" s="14">
        <f>M191</f>
        <v>83131.839999999997</v>
      </c>
      <c r="W191" s="14">
        <f>M191</f>
        <v>83131.839999999997</v>
      </c>
      <c r="X191" s="14">
        <f>M191</f>
        <v>83131.839999999997</v>
      </c>
      <c r="Y191" s="14">
        <f>M191</f>
        <v>83131.839999999997</v>
      </c>
      <c r="Z191" s="14">
        <f>M191</f>
        <v>83131.839999999997</v>
      </c>
      <c r="AA191" s="14">
        <f>M191</f>
        <v>83131.839999999997</v>
      </c>
      <c r="AB191" s="14">
        <f>M191</f>
        <v>83131.839999999997</v>
      </c>
      <c r="AC191" s="74">
        <f t="shared" si="112"/>
        <v>997582.08880475175</v>
      </c>
    </row>
    <row r="192" spans="1:29" ht="15.75" outlineLevel="2" x14ac:dyDescent="0.25">
      <c r="A192" s="10">
        <v>3</v>
      </c>
      <c r="B192" s="12" t="s">
        <v>124</v>
      </c>
      <c r="C192" s="78"/>
      <c r="D192" s="78">
        <v>310</v>
      </c>
      <c r="E192" s="109">
        <v>40</v>
      </c>
      <c r="F192" s="41"/>
      <c r="G192" s="113">
        <v>1.0049999999999999</v>
      </c>
      <c r="H192" s="13" t="s">
        <v>8</v>
      </c>
      <c r="I192" s="13" t="s">
        <v>274</v>
      </c>
      <c r="J192" s="52">
        <v>1230500</v>
      </c>
      <c r="K192" s="52">
        <v>102541.67</v>
      </c>
      <c r="L192" s="51">
        <v>0.81071280000000001</v>
      </c>
      <c r="M192" s="14">
        <f t="shared" si="108"/>
        <v>83131.839999999997</v>
      </c>
      <c r="N192" s="14">
        <f t="shared" si="109"/>
        <v>83131.839999999997</v>
      </c>
      <c r="O192" s="14">
        <f t="shared" si="110"/>
        <v>83131.839999999997</v>
      </c>
      <c r="P192" s="13" t="s">
        <v>274</v>
      </c>
      <c r="Q192" s="52">
        <v>1230500</v>
      </c>
      <c r="R192" s="52">
        <v>102541.67</v>
      </c>
      <c r="S192" s="92">
        <v>0.81071280000000001</v>
      </c>
      <c r="T192" s="100">
        <f t="shared" si="111"/>
        <v>83547.503624387871</v>
      </c>
      <c r="U192" s="14">
        <f t="shared" si="103"/>
        <v>83547.503624387871</v>
      </c>
      <c r="V192" s="14">
        <f t="shared" si="103"/>
        <v>83547.503624387871</v>
      </c>
      <c r="W192" s="14">
        <f t="shared" si="103"/>
        <v>83547.503624387871</v>
      </c>
      <c r="X192" s="14">
        <f t="shared" si="103"/>
        <v>83547.503624387871</v>
      </c>
      <c r="Y192" s="14">
        <f t="shared" si="103"/>
        <v>83547.503624387871</v>
      </c>
      <c r="Z192" s="14">
        <f t="shared" si="103"/>
        <v>83547.503624387871</v>
      </c>
      <c r="AA192" s="14">
        <f t="shared" si="103"/>
        <v>83547.503624387871</v>
      </c>
      <c r="AB192" s="14">
        <f t="shared" si="103"/>
        <v>83547.503624387871</v>
      </c>
      <c r="AC192" s="74">
        <f t="shared" si="112"/>
        <v>1001323.052619491</v>
      </c>
    </row>
    <row r="193" spans="1:29" ht="15.75" outlineLevel="2" x14ac:dyDescent="0.25">
      <c r="A193" s="10">
        <v>4</v>
      </c>
      <c r="B193" s="12" t="s">
        <v>125</v>
      </c>
      <c r="C193" s="78"/>
      <c r="D193" s="78">
        <v>338</v>
      </c>
      <c r="E193" s="109">
        <v>82</v>
      </c>
      <c r="F193" s="41"/>
      <c r="G193" s="113">
        <v>1.0169999999999999</v>
      </c>
      <c r="H193" s="13" t="s">
        <v>8</v>
      </c>
      <c r="I193" s="13" t="s">
        <v>274</v>
      </c>
      <c r="J193" s="52">
        <v>1230500</v>
      </c>
      <c r="K193" s="52">
        <v>102541.67</v>
      </c>
      <c r="L193" s="51">
        <v>0.52710639999999997</v>
      </c>
      <c r="M193" s="14">
        <f t="shared" si="108"/>
        <v>54050.37</v>
      </c>
      <c r="N193" s="14">
        <f t="shared" si="109"/>
        <v>54050.37</v>
      </c>
      <c r="O193" s="14">
        <f t="shared" si="110"/>
        <v>54050.37</v>
      </c>
      <c r="P193" s="13" t="s">
        <v>274</v>
      </c>
      <c r="Q193" s="52">
        <v>1230500</v>
      </c>
      <c r="R193" s="52">
        <v>102541.67</v>
      </c>
      <c r="S193" s="92">
        <v>0.52710639999999997</v>
      </c>
      <c r="T193" s="100">
        <f t="shared" si="111"/>
        <v>54969.226822590688</v>
      </c>
      <c r="U193" s="14">
        <f t="shared" si="103"/>
        <v>54969.226822590688</v>
      </c>
      <c r="V193" s="14">
        <f t="shared" si="103"/>
        <v>54969.226822590688</v>
      </c>
      <c r="W193" s="14">
        <f t="shared" si="103"/>
        <v>54969.226822590688</v>
      </c>
      <c r="X193" s="14">
        <f t="shared" si="103"/>
        <v>54969.226822590688</v>
      </c>
      <c r="Y193" s="14">
        <f t="shared" si="103"/>
        <v>54969.226822590688</v>
      </c>
      <c r="Z193" s="14">
        <f t="shared" si="103"/>
        <v>54969.226822590688</v>
      </c>
      <c r="AA193" s="14">
        <f t="shared" si="103"/>
        <v>54969.226822590688</v>
      </c>
      <c r="AB193" s="14">
        <f t="shared" si="103"/>
        <v>54969.226822590688</v>
      </c>
      <c r="AC193" s="74">
        <f t="shared" si="112"/>
        <v>656874.15140331618</v>
      </c>
    </row>
    <row r="194" spans="1:29" ht="15.75" outlineLevel="2" x14ac:dyDescent="0.25">
      <c r="A194" s="10">
        <v>5</v>
      </c>
      <c r="B194" s="12" t="s">
        <v>126</v>
      </c>
      <c r="C194" s="78"/>
      <c r="D194" s="78">
        <v>427</v>
      </c>
      <c r="E194" s="109">
        <v>41</v>
      </c>
      <c r="F194" s="41"/>
      <c r="G194" s="113">
        <v>1.0049999999999999</v>
      </c>
      <c r="H194" s="13" t="s">
        <v>8</v>
      </c>
      <c r="I194" s="13" t="s">
        <v>274</v>
      </c>
      <c r="J194" s="52">
        <v>1230500</v>
      </c>
      <c r="K194" s="52">
        <v>102541.67</v>
      </c>
      <c r="L194" s="51">
        <v>0.81071280000000001</v>
      </c>
      <c r="M194" s="14">
        <f t="shared" si="108"/>
        <v>83131.839999999997</v>
      </c>
      <c r="N194" s="14">
        <f t="shared" si="109"/>
        <v>83131.839999999997</v>
      </c>
      <c r="O194" s="14">
        <f t="shared" si="110"/>
        <v>83131.839999999997</v>
      </c>
      <c r="P194" s="13" t="s">
        <v>274</v>
      </c>
      <c r="Q194" s="52">
        <v>1230500</v>
      </c>
      <c r="R194" s="52">
        <v>102541.67</v>
      </c>
      <c r="S194" s="92">
        <v>0.81071280000000001</v>
      </c>
      <c r="T194" s="100">
        <f t="shared" si="111"/>
        <v>83547.503624387871</v>
      </c>
      <c r="U194" s="14">
        <f t="shared" si="103"/>
        <v>83547.503624387871</v>
      </c>
      <c r="V194" s="14">
        <f t="shared" si="103"/>
        <v>83547.503624387871</v>
      </c>
      <c r="W194" s="14">
        <f t="shared" si="103"/>
        <v>83547.503624387871</v>
      </c>
      <c r="X194" s="14">
        <f t="shared" si="103"/>
        <v>83547.503624387871</v>
      </c>
      <c r="Y194" s="14">
        <f t="shared" si="103"/>
        <v>83547.503624387871</v>
      </c>
      <c r="Z194" s="14">
        <f t="shared" si="103"/>
        <v>83547.503624387871</v>
      </c>
      <c r="AA194" s="14">
        <f t="shared" si="103"/>
        <v>83547.503624387871</v>
      </c>
      <c r="AB194" s="14">
        <f t="shared" si="103"/>
        <v>83547.503624387871</v>
      </c>
      <c r="AC194" s="74">
        <f t="shared" si="112"/>
        <v>1001323.052619491</v>
      </c>
    </row>
    <row r="195" spans="1:29" ht="15.75" outlineLevel="2" x14ac:dyDescent="0.25">
      <c r="A195" s="10">
        <v>6</v>
      </c>
      <c r="B195" s="12" t="s">
        <v>127</v>
      </c>
      <c r="C195" s="78"/>
      <c r="D195" s="78">
        <v>850</v>
      </c>
      <c r="E195" s="109">
        <v>128</v>
      </c>
      <c r="F195" s="41"/>
      <c r="G195" s="113">
        <v>1.0169999999999999</v>
      </c>
      <c r="H195" s="13" t="s">
        <v>8</v>
      </c>
      <c r="I195" s="13" t="s">
        <v>274</v>
      </c>
      <c r="J195" s="52">
        <v>1230500</v>
      </c>
      <c r="K195" s="52">
        <v>102541.67</v>
      </c>
      <c r="L195" s="51">
        <v>0.81071280000000001</v>
      </c>
      <c r="M195" s="14">
        <f t="shared" si="108"/>
        <v>83131.839999999997</v>
      </c>
      <c r="N195" s="14">
        <f t="shared" si="109"/>
        <v>83131.839999999997</v>
      </c>
      <c r="O195" s="14">
        <f t="shared" si="110"/>
        <v>83131.839999999997</v>
      </c>
      <c r="P195" s="13" t="s">
        <v>274</v>
      </c>
      <c r="Q195" s="52">
        <v>1230500</v>
      </c>
      <c r="R195" s="52">
        <v>102541.67</v>
      </c>
      <c r="S195" s="92">
        <v>0.81071280000000001</v>
      </c>
      <c r="T195" s="100">
        <f t="shared" si="111"/>
        <v>84545.08575721638</v>
      </c>
      <c r="U195" s="14">
        <f t="shared" si="103"/>
        <v>84545.08575721638</v>
      </c>
      <c r="V195" s="14">
        <f t="shared" si="103"/>
        <v>84545.08575721638</v>
      </c>
      <c r="W195" s="14">
        <f t="shared" si="103"/>
        <v>84545.08575721638</v>
      </c>
      <c r="X195" s="14">
        <f t="shared" si="103"/>
        <v>84545.08575721638</v>
      </c>
      <c r="Y195" s="14">
        <f t="shared" si="103"/>
        <v>84545.08575721638</v>
      </c>
      <c r="Z195" s="14">
        <f t="shared" si="103"/>
        <v>84545.08575721638</v>
      </c>
      <c r="AA195" s="14">
        <f t="shared" si="103"/>
        <v>84545.08575721638</v>
      </c>
      <c r="AB195" s="14">
        <f t="shared" si="103"/>
        <v>84545.08575721638</v>
      </c>
      <c r="AC195" s="74">
        <f t="shared" si="112"/>
        <v>1010301.2918149477</v>
      </c>
    </row>
    <row r="196" spans="1:29" ht="15.75" outlineLevel="2" x14ac:dyDescent="0.25">
      <c r="A196" s="10">
        <v>7</v>
      </c>
      <c r="B196" s="12" t="s">
        <v>128</v>
      </c>
      <c r="C196" s="78"/>
      <c r="D196" s="78">
        <v>623</v>
      </c>
      <c r="E196" s="109">
        <v>101</v>
      </c>
      <c r="F196" s="41"/>
      <c r="G196" s="113">
        <v>1.0129999999999999</v>
      </c>
      <c r="H196" s="13" t="s">
        <v>8</v>
      </c>
      <c r="I196" s="13" t="s">
        <v>274</v>
      </c>
      <c r="J196" s="52">
        <v>1230500</v>
      </c>
      <c r="K196" s="52">
        <v>102541.67</v>
      </c>
      <c r="L196" s="51">
        <v>0.81071280000000001</v>
      </c>
      <c r="M196" s="14">
        <f t="shared" si="108"/>
        <v>83131.839999999997</v>
      </c>
      <c r="N196" s="14">
        <f t="shared" si="109"/>
        <v>83131.839999999997</v>
      </c>
      <c r="O196" s="14">
        <f t="shared" si="110"/>
        <v>83131.839999999997</v>
      </c>
      <c r="P196" s="13" t="s">
        <v>274</v>
      </c>
      <c r="Q196" s="52">
        <v>1230500</v>
      </c>
      <c r="R196" s="52">
        <v>102541.67</v>
      </c>
      <c r="S196" s="92">
        <v>0.81071280000000001</v>
      </c>
      <c r="T196" s="100">
        <f t="shared" si="111"/>
        <v>84212.558379606868</v>
      </c>
      <c r="U196" s="14">
        <f t="shared" si="103"/>
        <v>84212.558379606868</v>
      </c>
      <c r="V196" s="14">
        <f t="shared" si="103"/>
        <v>84212.558379606868</v>
      </c>
      <c r="W196" s="14">
        <f t="shared" si="103"/>
        <v>84212.558379606868</v>
      </c>
      <c r="X196" s="14">
        <f t="shared" si="103"/>
        <v>84212.558379606868</v>
      </c>
      <c r="Y196" s="14">
        <f t="shared" si="103"/>
        <v>84212.558379606868</v>
      </c>
      <c r="Z196" s="14">
        <f t="shared" si="103"/>
        <v>84212.558379606868</v>
      </c>
      <c r="AA196" s="14">
        <f t="shared" si="103"/>
        <v>84212.558379606868</v>
      </c>
      <c r="AB196" s="14">
        <f t="shared" si="103"/>
        <v>84212.558379606868</v>
      </c>
      <c r="AC196" s="74">
        <f t="shared" si="112"/>
        <v>1007308.5454164615</v>
      </c>
    </row>
    <row r="197" spans="1:29" ht="15.75" outlineLevel="2" x14ac:dyDescent="0.25">
      <c r="A197" s="10">
        <v>8</v>
      </c>
      <c r="B197" s="12" t="s">
        <v>129</v>
      </c>
      <c r="C197" s="78"/>
      <c r="D197" s="78">
        <v>456</v>
      </c>
      <c r="E197" s="109">
        <v>57</v>
      </c>
      <c r="F197" s="41"/>
      <c r="G197" s="113">
        <v>1.0069999999999999</v>
      </c>
      <c r="H197" s="13" t="s">
        <v>8</v>
      </c>
      <c r="I197" s="13" t="s">
        <v>274</v>
      </c>
      <c r="J197" s="52">
        <v>1230500</v>
      </c>
      <c r="K197" s="52">
        <v>102541.67</v>
      </c>
      <c r="L197" s="51">
        <v>0.81071280000000001</v>
      </c>
      <c r="M197" s="14">
        <f t="shared" si="108"/>
        <v>83131.839999999997</v>
      </c>
      <c r="N197" s="14">
        <f t="shared" si="109"/>
        <v>83131.839999999997</v>
      </c>
      <c r="O197" s="14">
        <f t="shared" si="110"/>
        <v>83131.839999999997</v>
      </c>
      <c r="P197" s="13" t="s">
        <v>274</v>
      </c>
      <c r="Q197" s="52">
        <v>1230500</v>
      </c>
      <c r="R197" s="52">
        <v>102541.67</v>
      </c>
      <c r="S197" s="92">
        <v>0.81071280000000001</v>
      </c>
      <c r="T197" s="100">
        <f>$R$197*S197*G197</f>
        <v>83713.767313192613</v>
      </c>
      <c r="U197" s="14">
        <f t="shared" ref="U197:AB212" si="113">T197</f>
        <v>83713.767313192613</v>
      </c>
      <c r="V197" s="14">
        <f t="shared" si="113"/>
        <v>83713.767313192613</v>
      </c>
      <c r="W197" s="14">
        <f t="shared" si="113"/>
        <v>83713.767313192613</v>
      </c>
      <c r="X197" s="14">
        <f t="shared" si="113"/>
        <v>83713.767313192613</v>
      </c>
      <c r="Y197" s="14">
        <f t="shared" si="113"/>
        <v>83713.767313192613</v>
      </c>
      <c r="Z197" s="14">
        <f t="shared" si="113"/>
        <v>83713.767313192613</v>
      </c>
      <c r="AA197" s="14">
        <f t="shared" si="113"/>
        <v>83713.767313192613</v>
      </c>
      <c r="AB197" s="14">
        <f t="shared" si="113"/>
        <v>83713.767313192613</v>
      </c>
      <c r="AC197" s="74">
        <f t="shared" si="112"/>
        <v>1002819.4258187334</v>
      </c>
    </row>
    <row r="198" spans="1:29" ht="15.75" outlineLevel="2" x14ac:dyDescent="0.25">
      <c r="A198" s="10">
        <v>9</v>
      </c>
      <c r="B198" s="12" t="s">
        <v>130</v>
      </c>
      <c r="C198" s="78"/>
      <c r="D198" s="78">
        <v>392</v>
      </c>
      <c r="E198" s="109">
        <v>13</v>
      </c>
      <c r="F198" s="41"/>
      <c r="G198" s="113">
        <v>1.0029999999999999</v>
      </c>
      <c r="H198" s="13" t="s">
        <v>8</v>
      </c>
      <c r="I198" s="13" t="s">
        <v>274</v>
      </c>
      <c r="J198" s="52">
        <v>1230500</v>
      </c>
      <c r="K198" s="52">
        <v>102541.67</v>
      </c>
      <c r="L198" s="51">
        <v>0.52710639999999997</v>
      </c>
      <c r="M198" s="14">
        <f t="shared" si="108"/>
        <v>54050.37</v>
      </c>
      <c r="N198" s="14">
        <f t="shared" si="109"/>
        <v>54050.37</v>
      </c>
      <c r="O198" s="14">
        <f t="shared" si="110"/>
        <v>54050.37</v>
      </c>
      <c r="P198" s="13" t="s">
        <v>274</v>
      </c>
      <c r="Q198" s="52">
        <v>1230500</v>
      </c>
      <c r="R198" s="52">
        <v>102541.67</v>
      </c>
      <c r="S198" s="92">
        <v>0.52710639999999997</v>
      </c>
      <c r="T198" s="100">
        <f t="shared" ref="T198:T206" si="114">$R$190*S198*G198</f>
        <v>54212.521635259058</v>
      </c>
      <c r="U198" s="14">
        <f t="shared" si="113"/>
        <v>54212.521635259058</v>
      </c>
      <c r="V198" s="14">
        <f t="shared" si="113"/>
        <v>54212.521635259058</v>
      </c>
      <c r="W198" s="14">
        <f t="shared" si="113"/>
        <v>54212.521635259058</v>
      </c>
      <c r="X198" s="14">
        <f t="shared" si="113"/>
        <v>54212.521635259058</v>
      </c>
      <c r="Y198" s="14">
        <f t="shared" si="113"/>
        <v>54212.521635259058</v>
      </c>
      <c r="Z198" s="14">
        <f t="shared" si="113"/>
        <v>54212.521635259058</v>
      </c>
      <c r="AA198" s="14">
        <f t="shared" si="113"/>
        <v>54212.521635259058</v>
      </c>
      <c r="AB198" s="14">
        <f t="shared" si="113"/>
        <v>54212.521635259058</v>
      </c>
      <c r="AC198" s="74">
        <f t="shared" si="112"/>
        <v>650063.80471733143</v>
      </c>
    </row>
    <row r="199" spans="1:29" ht="15.75" outlineLevel="2" x14ac:dyDescent="0.25">
      <c r="A199" s="10">
        <v>10</v>
      </c>
      <c r="B199" s="12" t="s">
        <v>131</v>
      </c>
      <c r="C199" s="78"/>
      <c r="D199" s="78">
        <v>384</v>
      </c>
      <c r="E199" s="109">
        <v>63</v>
      </c>
      <c r="F199" s="41"/>
      <c r="G199" s="113">
        <v>1</v>
      </c>
      <c r="H199" s="13" t="s">
        <v>8</v>
      </c>
      <c r="I199" s="13" t="s">
        <v>274</v>
      </c>
      <c r="J199" s="52">
        <v>1230500</v>
      </c>
      <c r="K199" s="52">
        <v>102541.67</v>
      </c>
      <c r="L199" s="51">
        <v>0.24349999999999999</v>
      </c>
      <c r="M199" s="14">
        <f t="shared" si="108"/>
        <v>24968.9</v>
      </c>
      <c r="N199" s="14">
        <f t="shared" si="109"/>
        <v>24968.9</v>
      </c>
      <c r="O199" s="14">
        <f t="shared" si="110"/>
        <v>24968.9</v>
      </c>
      <c r="P199" s="13" t="s">
        <v>274</v>
      </c>
      <c r="Q199" s="52">
        <v>1230500</v>
      </c>
      <c r="R199" s="52">
        <v>102541.67</v>
      </c>
      <c r="S199" s="92">
        <v>0.24349999999999999</v>
      </c>
      <c r="T199" s="100">
        <f t="shared" si="114"/>
        <v>24968.896645000001</v>
      </c>
      <c r="U199" s="14">
        <f t="shared" si="113"/>
        <v>24968.896645000001</v>
      </c>
      <c r="V199" s="14">
        <f>M199</f>
        <v>24968.9</v>
      </c>
      <c r="W199" s="14">
        <f>M199</f>
        <v>24968.9</v>
      </c>
      <c r="X199" s="14">
        <f>M199</f>
        <v>24968.9</v>
      </c>
      <c r="Y199" s="14">
        <f>M199</f>
        <v>24968.9</v>
      </c>
      <c r="Z199" s="14">
        <f>M199</f>
        <v>24968.9</v>
      </c>
      <c r="AA199" s="14">
        <f>M199</f>
        <v>24968.9</v>
      </c>
      <c r="AB199" s="14">
        <f>M199</f>
        <v>24968.9</v>
      </c>
      <c r="AC199" s="74">
        <f t="shared" si="112"/>
        <v>299626.79329</v>
      </c>
    </row>
    <row r="200" spans="1:29" ht="15.75" outlineLevel="2" x14ac:dyDescent="0.25">
      <c r="A200" s="10">
        <v>11</v>
      </c>
      <c r="B200" s="12" t="s">
        <v>132</v>
      </c>
      <c r="C200" s="78"/>
      <c r="D200" s="78">
        <v>410</v>
      </c>
      <c r="E200" s="109">
        <v>33</v>
      </c>
      <c r="F200" s="41"/>
      <c r="G200" s="113">
        <v>1.004</v>
      </c>
      <c r="H200" s="13" t="s">
        <v>8</v>
      </c>
      <c r="I200" s="13" t="s">
        <v>274</v>
      </c>
      <c r="J200" s="52">
        <v>1230500</v>
      </c>
      <c r="K200" s="52">
        <v>102541.67</v>
      </c>
      <c r="L200" s="51">
        <v>0.81071280000000001</v>
      </c>
      <c r="M200" s="14">
        <f t="shared" si="108"/>
        <v>83131.839999999997</v>
      </c>
      <c r="N200" s="14">
        <f t="shared" si="109"/>
        <v>83131.839999999997</v>
      </c>
      <c r="O200" s="14">
        <f t="shared" si="110"/>
        <v>83131.839999999997</v>
      </c>
      <c r="P200" s="13" t="s">
        <v>274</v>
      </c>
      <c r="Q200" s="52">
        <v>1230500</v>
      </c>
      <c r="R200" s="52">
        <v>102541.67</v>
      </c>
      <c r="S200" s="92">
        <v>0.81071280000000001</v>
      </c>
      <c r="T200" s="100">
        <f t="shared" si="114"/>
        <v>83464.371779985493</v>
      </c>
      <c r="U200" s="14">
        <f t="shared" si="113"/>
        <v>83464.371779985493</v>
      </c>
      <c r="V200" s="14">
        <f t="shared" si="113"/>
        <v>83464.371779985493</v>
      </c>
      <c r="W200" s="14">
        <f t="shared" si="113"/>
        <v>83464.371779985493</v>
      </c>
      <c r="X200" s="14">
        <f t="shared" si="113"/>
        <v>83464.371779985493</v>
      </c>
      <c r="Y200" s="14">
        <f t="shared" si="113"/>
        <v>83464.371779985493</v>
      </c>
      <c r="Z200" s="14">
        <f t="shared" si="113"/>
        <v>83464.371779985493</v>
      </c>
      <c r="AA200" s="14">
        <f t="shared" si="113"/>
        <v>83464.371779985493</v>
      </c>
      <c r="AB200" s="14">
        <f t="shared" si="113"/>
        <v>83464.371779985493</v>
      </c>
      <c r="AC200" s="74">
        <f t="shared" si="112"/>
        <v>1000574.8660198695</v>
      </c>
    </row>
    <row r="201" spans="1:29" ht="15.75" outlineLevel="2" x14ac:dyDescent="0.25">
      <c r="A201" s="10">
        <v>12</v>
      </c>
      <c r="B201" s="12" t="s">
        <v>133</v>
      </c>
      <c r="C201" s="78"/>
      <c r="D201" s="78">
        <v>596</v>
      </c>
      <c r="E201" s="109">
        <v>85</v>
      </c>
      <c r="F201" s="41"/>
      <c r="G201" s="113">
        <v>1</v>
      </c>
      <c r="H201" s="13" t="s">
        <v>8</v>
      </c>
      <c r="I201" s="13" t="s">
        <v>274</v>
      </c>
      <c r="J201" s="52">
        <v>1230500</v>
      </c>
      <c r="K201" s="52">
        <v>102541.67</v>
      </c>
      <c r="L201" s="51">
        <v>0.24349999999999999</v>
      </c>
      <c r="M201" s="14">
        <f t="shared" si="108"/>
        <v>24968.9</v>
      </c>
      <c r="N201" s="14">
        <f t="shared" si="109"/>
        <v>24968.9</v>
      </c>
      <c r="O201" s="14">
        <f t="shared" si="110"/>
        <v>24968.9</v>
      </c>
      <c r="P201" s="13" t="s">
        <v>274</v>
      </c>
      <c r="Q201" s="52">
        <v>1230500</v>
      </c>
      <c r="R201" s="52">
        <v>102541.67</v>
      </c>
      <c r="S201" s="92">
        <v>0.24349999999999999</v>
      </c>
      <c r="T201" s="100">
        <f t="shared" si="114"/>
        <v>24968.896645000001</v>
      </c>
      <c r="U201" s="14">
        <f t="shared" si="113"/>
        <v>24968.896645000001</v>
      </c>
      <c r="V201" s="14">
        <f>M201</f>
        <v>24968.9</v>
      </c>
      <c r="W201" s="14">
        <f>M201</f>
        <v>24968.9</v>
      </c>
      <c r="X201" s="14">
        <f>M201</f>
        <v>24968.9</v>
      </c>
      <c r="Y201" s="14">
        <f>M201</f>
        <v>24968.9</v>
      </c>
      <c r="Z201" s="14">
        <f>M201</f>
        <v>24968.9</v>
      </c>
      <c r="AA201" s="14">
        <f>M201</f>
        <v>24968.9</v>
      </c>
      <c r="AB201" s="14">
        <f>M201</f>
        <v>24968.9</v>
      </c>
      <c r="AC201" s="74">
        <f t="shared" si="112"/>
        <v>299626.79329</v>
      </c>
    </row>
    <row r="202" spans="1:29" ht="15.75" outlineLevel="2" x14ac:dyDescent="0.25">
      <c r="A202" s="10">
        <v>13</v>
      </c>
      <c r="B202" s="12" t="s">
        <v>134</v>
      </c>
      <c r="C202" s="78"/>
      <c r="D202" s="78">
        <v>712</v>
      </c>
      <c r="E202" s="109">
        <v>94</v>
      </c>
      <c r="F202" s="41"/>
      <c r="G202" s="113">
        <v>1.012</v>
      </c>
      <c r="H202" s="13" t="s">
        <v>8</v>
      </c>
      <c r="I202" s="13" t="s">
        <v>274</v>
      </c>
      <c r="J202" s="52">
        <v>1230500</v>
      </c>
      <c r="K202" s="52">
        <v>102541.67</v>
      </c>
      <c r="L202" s="51">
        <v>0.81071280000000001</v>
      </c>
      <c r="M202" s="14">
        <f t="shared" si="108"/>
        <v>83131.839999999997</v>
      </c>
      <c r="N202" s="14">
        <f t="shared" si="109"/>
        <v>83131.839999999997</v>
      </c>
      <c r="O202" s="14">
        <f t="shared" si="110"/>
        <v>83131.839999999997</v>
      </c>
      <c r="P202" s="13" t="s">
        <v>274</v>
      </c>
      <c r="Q202" s="52">
        <v>1230500</v>
      </c>
      <c r="R202" s="52">
        <v>102541.67</v>
      </c>
      <c r="S202" s="92">
        <v>0.81071280000000001</v>
      </c>
      <c r="T202" s="100">
        <f t="shared" si="114"/>
        <v>84129.426535204504</v>
      </c>
      <c r="U202" s="14">
        <f t="shared" si="113"/>
        <v>84129.426535204504</v>
      </c>
      <c r="V202" s="14">
        <f t="shared" si="113"/>
        <v>84129.426535204504</v>
      </c>
      <c r="W202" s="14">
        <f t="shared" si="113"/>
        <v>84129.426535204504</v>
      </c>
      <c r="X202" s="14">
        <f t="shared" si="113"/>
        <v>84129.426535204504</v>
      </c>
      <c r="Y202" s="14">
        <f t="shared" si="113"/>
        <v>84129.426535204504</v>
      </c>
      <c r="Z202" s="14">
        <f t="shared" si="113"/>
        <v>84129.426535204504</v>
      </c>
      <c r="AA202" s="14">
        <f t="shared" si="113"/>
        <v>84129.426535204504</v>
      </c>
      <c r="AB202" s="14">
        <f t="shared" si="113"/>
        <v>84129.426535204504</v>
      </c>
      <c r="AC202" s="74">
        <f t="shared" si="112"/>
        <v>1006560.3588168406</v>
      </c>
    </row>
    <row r="203" spans="1:29" ht="15.75" outlineLevel="2" x14ac:dyDescent="0.25">
      <c r="A203" s="10">
        <v>14</v>
      </c>
      <c r="B203" s="12" t="s">
        <v>135</v>
      </c>
      <c r="C203" s="78"/>
      <c r="D203" s="78">
        <v>589</v>
      </c>
      <c r="E203" s="109">
        <v>81</v>
      </c>
      <c r="F203" s="41"/>
      <c r="G203" s="113">
        <v>1.0109999999999999</v>
      </c>
      <c r="H203" s="13" t="s">
        <v>8</v>
      </c>
      <c r="I203" s="13" t="s">
        <v>274</v>
      </c>
      <c r="J203" s="52">
        <v>1230500</v>
      </c>
      <c r="K203" s="52">
        <v>102541.67</v>
      </c>
      <c r="L203" s="51">
        <v>0.81071280000000001</v>
      </c>
      <c r="M203" s="14">
        <f t="shared" si="108"/>
        <v>83131.839999999997</v>
      </c>
      <c r="N203" s="14">
        <f t="shared" si="109"/>
        <v>83131.839999999997</v>
      </c>
      <c r="O203" s="14">
        <f t="shared" si="110"/>
        <v>83131.839999999997</v>
      </c>
      <c r="P203" s="13" t="s">
        <v>274</v>
      </c>
      <c r="Q203" s="52">
        <v>1230500</v>
      </c>
      <c r="R203" s="52">
        <v>102541.67</v>
      </c>
      <c r="S203" s="92">
        <v>0.81071280000000001</v>
      </c>
      <c r="T203" s="100">
        <f t="shared" si="114"/>
        <v>84046.294690802126</v>
      </c>
      <c r="U203" s="14">
        <f t="shared" si="113"/>
        <v>84046.294690802126</v>
      </c>
      <c r="V203" s="14">
        <f t="shared" si="113"/>
        <v>84046.294690802126</v>
      </c>
      <c r="W203" s="14">
        <f t="shared" si="113"/>
        <v>84046.294690802126</v>
      </c>
      <c r="X203" s="14">
        <f t="shared" si="113"/>
        <v>84046.294690802126</v>
      </c>
      <c r="Y203" s="14">
        <f t="shared" si="113"/>
        <v>84046.294690802126</v>
      </c>
      <c r="Z203" s="14">
        <f t="shared" si="113"/>
        <v>84046.294690802126</v>
      </c>
      <c r="AA203" s="14">
        <f t="shared" si="113"/>
        <v>84046.294690802126</v>
      </c>
      <c r="AB203" s="14">
        <f t="shared" si="113"/>
        <v>84046.294690802126</v>
      </c>
      <c r="AC203" s="74">
        <f t="shared" si="112"/>
        <v>1005812.172217219</v>
      </c>
    </row>
    <row r="204" spans="1:29" ht="15.75" outlineLevel="2" x14ac:dyDescent="0.25">
      <c r="A204" s="10">
        <v>15</v>
      </c>
      <c r="B204" s="12" t="s">
        <v>136</v>
      </c>
      <c r="C204" s="78"/>
      <c r="D204" s="78">
        <v>390</v>
      </c>
      <c r="E204" s="109">
        <v>55</v>
      </c>
      <c r="F204" s="41"/>
      <c r="G204" s="113">
        <v>1.0069999999999999</v>
      </c>
      <c r="H204" s="13" t="s">
        <v>8</v>
      </c>
      <c r="I204" s="13" t="s">
        <v>274</v>
      </c>
      <c r="J204" s="52">
        <v>1230500</v>
      </c>
      <c r="K204" s="52">
        <v>102541.67</v>
      </c>
      <c r="L204" s="51">
        <v>0.81071280000000001</v>
      </c>
      <c r="M204" s="14">
        <f t="shared" si="108"/>
        <v>83131.839999999997</v>
      </c>
      <c r="N204" s="14">
        <f t="shared" si="109"/>
        <v>83131.839999999997</v>
      </c>
      <c r="O204" s="14">
        <f t="shared" si="110"/>
        <v>83131.839999999997</v>
      </c>
      <c r="P204" s="13" t="s">
        <v>274</v>
      </c>
      <c r="Q204" s="52">
        <v>1230500</v>
      </c>
      <c r="R204" s="52">
        <v>102541.67</v>
      </c>
      <c r="S204" s="92">
        <v>0.81071280000000001</v>
      </c>
      <c r="T204" s="100">
        <f t="shared" si="114"/>
        <v>83713.767313192613</v>
      </c>
      <c r="U204" s="14">
        <f t="shared" si="113"/>
        <v>83713.767313192613</v>
      </c>
      <c r="V204" s="14">
        <f t="shared" si="113"/>
        <v>83713.767313192613</v>
      </c>
      <c r="W204" s="14">
        <f t="shared" si="113"/>
        <v>83713.767313192613</v>
      </c>
      <c r="X204" s="14">
        <f t="shared" si="113"/>
        <v>83713.767313192613</v>
      </c>
      <c r="Y204" s="14">
        <f t="shared" si="113"/>
        <v>83713.767313192613</v>
      </c>
      <c r="Z204" s="14">
        <f t="shared" si="113"/>
        <v>83713.767313192613</v>
      </c>
      <c r="AA204" s="14">
        <f t="shared" si="113"/>
        <v>83713.767313192613</v>
      </c>
      <c r="AB204" s="14">
        <f t="shared" si="113"/>
        <v>83713.767313192613</v>
      </c>
      <c r="AC204" s="74">
        <f t="shared" si="112"/>
        <v>1002819.4258187334</v>
      </c>
    </row>
    <row r="205" spans="1:29" ht="15.75" outlineLevel="2" x14ac:dyDescent="0.25">
      <c r="A205" s="10">
        <v>16</v>
      </c>
      <c r="B205" s="12" t="s">
        <v>137</v>
      </c>
      <c r="C205" s="78"/>
      <c r="D205" s="78">
        <v>597</v>
      </c>
      <c r="E205" s="109">
        <v>53</v>
      </c>
      <c r="F205" s="41"/>
      <c r="G205" s="113">
        <v>1.0069999999999999</v>
      </c>
      <c r="H205" s="13" t="s">
        <v>8</v>
      </c>
      <c r="I205" s="13" t="s">
        <v>274</v>
      </c>
      <c r="J205" s="52">
        <v>1230500</v>
      </c>
      <c r="K205" s="52">
        <v>102541.67</v>
      </c>
      <c r="L205" s="51">
        <v>0.81071280000000001</v>
      </c>
      <c r="M205" s="14">
        <f t="shared" si="108"/>
        <v>83131.839999999997</v>
      </c>
      <c r="N205" s="14">
        <f t="shared" si="109"/>
        <v>83131.839999999997</v>
      </c>
      <c r="O205" s="14">
        <f t="shared" si="110"/>
        <v>83131.839999999997</v>
      </c>
      <c r="P205" s="13" t="s">
        <v>274</v>
      </c>
      <c r="Q205" s="52">
        <v>1230500</v>
      </c>
      <c r="R205" s="52">
        <v>102541.67</v>
      </c>
      <c r="S205" s="92">
        <v>0.81071280000000001</v>
      </c>
      <c r="T205" s="100">
        <f t="shared" si="114"/>
        <v>83713.767313192613</v>
      </c>
      <c r="U205" s="14">
        <f t="shared" si="113"/>
        <v>83713.767313192613</v>
      </c>
      <c r="V205" s="14">
        <f t="shared" si="113"/>
        <v>83713.767313192613</v>
      </c>
      <c r="W205" s="14">
        <f t="shared" si="113"/>
        <v>83713.767313192613</v>
      </c>
      <c r="X205" s="14">
        <f t="shared" si="113"/>
        <v>83713.767313192613</v>
      </c>
      <c r="Y205" s="14">
        <f t="shared" si="113"/>
        <v>83713.767313192613</v>
      </c>
      <c r="Z205" s="14">
        <f t="shared" si="113"/>
        <v>83713.767313192613</v>
      </c>
      <c r="AA205" s="14">
        <f t="shared" si="113"/>
        <v>83713.767313192613</v>
      </c>
      <c r="AB205" s="14">
        <f t="shared" si="113"/>
        <v>83713.767313192613</v>
      </c>
      <c r="AC205" s="74">
        <f t="shared" si="112"/>
        <v>1002819.4258187334</v>
      </c>
    </row>
    <row r="206" spans="1:29" ht="15.75" outlineLevel="2" x14ac:dyDescent="0.25">
      <c r="A206" s="10">
        <v>17</v>
      </c>
      <c r="B206" s="12" t="s">
        <v>138</v>
      </c>
      <c r="C206" s="78"/>
      <c r="D206" s="78">
        <v>516</v>
      </c>
      <c r="E206" s="109">
        <v>138</v>
      </c>
      <c r="F206" s="41"/>
      <c r="G206" s="113">
        <v>1.018</v>
      </c>
      <c r="H206" s="13" t="s">
        <v>8</v>
      </c>
      <c r="I206" s="13" t="s">
        <v>274</v>
      </c>
      <c r="J206" s="52">
        <v>1230500</v>
      </c>
      <c r="K206" s="52">
        <v>102541.67</v>
      </c>
      <c r="L206" s="51">
        <v>0.81071280000000001</v>
      </c>
      <c r="M206" s="14">
        <f t="shared" si="108"/>
        <v>83131.839999999997</v>
      </c>
      <c r="N206" s="14">
        <f t="shared" si="109"/>
        <v>83131.839999999997</v>
      </c>
      <c r="O206" s="14">
        <f t="shared" si="110"/>
        <v>83131.839999999997</v>
      </c>
      <c r="P206" s="13" t="s">
        <v>274</v>
      </c>
      <c r="Q206" s="52">
        <v>1230500</v>
      </c>
      <c r="R206" s="52">
        <v>102541.67</v>
      </c>
      <c r="S206" s="92">
        <v>0.81071280000000001</v>
      </c>
      <c r="T206" s="100">
        <f t="shared" si="114"/>
        <v>84628.217601618759</v>
      </c>
      <c r="U206" s="14">
        <f t="shared" si="113"/>
        <v>84628.217601618759</v>
      </c>
      <c r="V206" s="14">
        <f t="shared" si="113"/>
        <v>84628.217601618759</v>
      </c>
      <c r="W206" s="14">
        <f t="shared" si="113"/>
        <v>84628.217601618759</v>
      </c>
      <c r="X206" s="14">
        <f t="shared" si="113"/>
        <v>84628.217601618759</v>
      </c>
      <c r="Y206" s="14">
        <f t="shared" si="113"/>
        <v>84628.217601618759</v>
      </c>
      <c r="Z206" s="14">
        <f t="shared" si="113"/>
        <v>84628.217601618759</v>
      </c>
      <c r="AA206" s="14">
        <f t="shared" si="113"/>
        <v>84628.217601618759</v>
      </c>
      <c r="AB206" s="14">
        <f t="shared" si="113"/>
        <v>84628.217601618759</v>
      </c>
      <c r="AC206" s="74">
        <f t="shared" si="112"/>
        <v>1011049.4784145686</v>
      </c>
    </row>
    <row r="207" spans="1:29" ht="15.75" x14ac:dyDescent="0.25">
      <c r="A207" s="43">
        <v>11</v>
      </c>
      <c r="B207" s="24" t="s">
        <v>139</v>
      </c>
      <c r="C207" s="9">
        <f>C208+C210+C221+C223</f>
        <v>13</v>
      </c>
      <c r="D207" s="68">
        <f t="shared" ref="D207:G207" si="115">D208+D210+D221+D223</f>
        <v>8662</v>
      </c>
      <c r="E207" s="111">
        <f t="shared" si="115"/>
        <v>1044</v>
      </c>
      <c r="F207" s="68">
        <f t="shared" si="115"/>
        <v>1</v>
      </c>
      <c r="G207" s="112">
        <f t="shared" si="115"/>
        <v>13.134000000000002</v>
      </c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93"/>
      <c r="T207" s="100"/>
      <c r="U207" s="14"/>
      <c r="V207" s="58"/>
      <c r="W207" s="58"/>
      <c r="X207" s="58"/>
      <c r="Y207" s="58"/>
      <c r="Z207" s="58"/>
      <c r="AA207" s="58"/>
      <c r="AB207" s="58"/>
      <c r="AC207" s="73">
        <f t="shared" ref="AC207" si="116">AC208+AC210+AC221+AC223</f>
        <v>11598411.113510156</v>
      </c>
    </row>
    <row r="208" spans="1:29" ht="16.5" outlineLevel="1" x14ac:dyDescent="0.25">
      <c r="A208" s="15"/>
      <c r="B208" s="63" t="s">
        <v>294</v>
      </c>
      <c r="C208" s="9">
        <v>1</v>
      </c>
      <c r="D208" s="9">
        <f t="shared" ref="D208:G208" si="117">D209</f>
        <v>43</v>
      </c>
      <c r="E208" s="79">
        <f t="shared" si="117"/>
        <v>17</v>
      </c>
      <c r="F208" s="9"/>
      <c r="G208" s="79">
        <f t="shared" si="117"/>
        <v>1.006</v>
      </c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77"/>
      <c r="T208" s="100"/>
      <c r="U208" s="14"/>
      <c r="V208" s="6"/>
      <c r="W208" s="6"/>
      <c r="X208" s="6"/>
      <c r="Y208" s="6"/>
      <c r="Z208" s="6"/>
      <c r="AA208" s="6"/>
      <c r="AB208" s="6"/>
      <c r="AC208" s="73">
        <f t="shared" ref="AC208" si="118">AC209</f>
        <v>401005.39154606254</v>
      </c>
    </row>
    <row r="209" spans="1:29" ht="15.75" outlineLevel="2" x14ac:dyDescent="0.25">
      <c r="A209" s="10">
        <v>1</v>
      </c>
      <c r="B209" s="40" t="s">
        <v>224</v>
      </c>
      <c r="C209" s="9"/>
      <c r="D209" s="9">
        <v>43</v>
      </c>
      <c r="E209" s="79">
        <v>17</v>
      </c>
      <c r="F209" s="41"/>
      <c r="G209" s="113">
        <v>1.006</v>
      </c>
      <c r="H209" s="6" t="s">
        <v>8</v>
      </c>
      <c r="I209" s="13" t="s">
        <v>293</v>
      </c>
      <c r="J209" s="66">
        <v>922875</v>
      </c>
      <c r="K209" s="66">
        <v>76906.25</v>
      </c>
      <c r="L209" s="51">
        <v>0.43257099999999998</v>
      </c>
      <c r="M209" s="14">
        <f>ROUND(K209*L209,2)</f>
        <v>33267.410000000003</v>
      </c>
      <c r="N209" s="14">
        <f t="shared" si="109"/>
        <v>33267.410000000003</v>
      </c>
      <c r="O209" s="14">
        <f t="shared" si="110"/>
        <v>33267.410000000003</v>
      </c>
      <c r="P209" s="13" t="s">
        <v>293</v>
      </c>
      <c r="Q209" s="66">
        <v>922875</v>
      </c>
      <c r="R209" s="66">
        <v>76906.25</v>
      </c>
      <c r="S209" s="92">
        <v>0.43257099999999998</v>
      </c>
      <c r="T209" s="100">
        <f>$R$209*S209*G209</f>
        <v>33467.017949562498</v>
      </c>
      <c r="U209" s="14">
        <f t="shared" si="113"/>
        <v>33467.017949562498</v>
      </c>
      <c r="V209" s="14">
        <f t="shared" si="113"/>
        <v>33467.017949562498</v>
      </c>
      <c r="W209" s="14">
        <f t="shared" si="113"/>
        <v>33467.017949562498</v>
      </c>
      <c r="X209" s="14">
        <f t="shared" si="113"/>
        <v>33467.017949562498</v>
      </c>
      <c r="Y209" s="14">
        <f t="shared" si="113"/>
        <v>33467.017949562498</v>
      </c>
      <c r="Z209" s="14">
        <f t="shared" si="113"/>
        <v>33467.017949562498</v>
      </c>
      <c r="AA209" s="14">
        <f t="shared" si="113"/>
        <v>33467.017949562498</v>
      </c>
      <c r="AB209" s="14">
        <f t="shared" si="113"/>
        <v>33467.017949562498</v>
      </c>
      <c r="AC209" s="74">
        <f>M209+N209+O209+T209+U209+V209+W209+X209+Y209+Z209+AA209+AB209</f>
        <v>401005.39154606254</v>
      </c>
    </row>
    <row r="210" spans="1:29" ht="18.75" outlineLevel="1" x14ac:dyDescent="0.25">
      <c r="A210" s="10"/>
      <c r="B210" s="21" t="s">
        <v>6</v>
      </c>
      <c r="C210" s="23">
        <v>10</v>
      </c>
      <c r="D210" s="69">
        <f t="shared" ref="D210:G210" si="119">SUM(D211:D220)</f>
        <v>5779</v>
      </c>
      <c r="E210" s="115">
        <f t="shared" si="119"/>
        <v>768</v>
      </c>
      <c r="F210" s="69">
        <f t="shared" si="119"/>
        <v>1</v>
      </c>
      <c r="G210" s="116">
        <f t="shared" si="119"/>
        <v>10.103000000000002</v>
      </c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96"/>
      <c r="T210" s="100"/>
      <c r="U210" s="14"/>
      <c r="V210" s="61"/>
      <c r="W210" s="61"/>
      <c r="X210" s="61"/>
      <c r="Y210" s="61"/>
      <c r="Z210" s="61"/>
      <c r="AA210" s="61"/>
      <c r="AB210" s="61"/>
      <c r="AC210" s="76">
        <f t="shared" ref="AC210" si="120">SUM(AC211:AC220)</f>
        <v>8469005.4464413337</v>
      </c>
    </row>
    <row r="211" spans="1:29" ht="15.75" outlineLevel="2" x14ac:dyDescent="0.25">
      <c r="A211" s="10">
        <v>1</v>
      </c>
      <c r="B211" s="12" t="s">
        <v>140</v>
      </c>
      <c r="C211" s="78"/>
      <c r="D211" s="78">
        <v>455</v>
      </c>
      <c r="E211" s="109">
        <v>58</v>
      </c>
      <c r="F211" s="41"/>
      <c r="G211" s="113">
        <v>1.008</v>
      </c>
      <c r="H211" s="13" t="s">
        <v>8</v>
      </c>
      <c r="I211" s="13" t="s">
        <v>274</v>
      </c>
      <c r="J211" s="52">
        <v>1230500</v>
      </c>
      <c r="K211" s="52">
        <v>102541.67</v>
      </c>
      <c r="L211" s="51">
        <v>0.81071280000000001</v>
      </c>
      <c r="M211" s="14">
        <f t="shared" ref="M211:M220" si="121">ROUND(K211*L211,2)</f>
        <v>83131.839999999997</v>
      </c>
      <c r="N211" s="14">
        <f t="shared" si="109"/>
        <v>83131.839999999997</v>
      </c>
      <c r="O211" s="14">
        <f t="shared" si="110"/>
        <v>83131.839999999997</v>
      </c>
      <c r="P211" s="13" t="s">
        <v>274</v>
      </c>
      <c r="Q211" s="52">
        <v>1230500</v>
      </c>
      <c r="R211" s="52">
        <v>102541.67</v>
      </c>
      <c r="S211" s="92">
        <v>0.81071280000000001</v>
      </c>
      <c r="T211" s="100">
        <f t="shared" ref="T211:T220" si="122">$R$211*S211*G211</f>
        <v>83796.899157595006</v>
      </c>
      <c r="U211" s="14">
        <f t="shared" si="113"/>
        <v>83796.899157595006</v>
      </c>
      <c r="V211" s="14">
        <f t="shared" si="113"/>
        <v>83796.899157595006</v>
      </c>
      <c r="W211" s="14">
        <f t="shared" si="113"/>
        <v>83796.899157595006</v>
      </c>
      <c r="X211" s="14">
        <f t="shared" si="113"/>
        <v>83796.899157595006</v>
      </c>
      <c r="Y211" s="14">
        <f t="shared" si="113"/>
        <v>83796.899157595006</v>
      </c>
      <c r="Z211" s="14">
        <f t="shared" si="113"/>
        <v>83796.899157595006</v>
      </c>
      <c r="AA211" s="14">
        <f t="shared" si="113"/>
        <v>83796.899157595006</v>
      </c>
      <c r="AB211" s="14">
        <f t="shared" si="113"/>
        <v>83796.899157595006</v>
      </c>
      <c r="AC211" s="74">
        <f t="shared" ref="AC211:AC220" si="123">M211+N211+O211+T211+U211+V211+W211+X211+Y211+Z211+AA211+AB211</f>
        <v>1003567.6124183551</v>
      </c>
    </row>
    <row r="212" spans="1:29" ht="15.75" outlineLevel="2" x14ac:dyDescent="0.25">
      <c r="A212" s="10">
        <v>2</v>
      </c>
      <c r="B212" s="12" t="s">
        <v>141</v>
      </c>
      <c r="C212" s="78"/>
      <c r="D212" s="78">
        <v>622</v>
      </c>
      <c r="E212" s="109">
        <v>116</v>
      </c>
      <c r="F212" s="41"/>
      <c r="G212" s="113">
        <v>1.0149999999999999</v>
      </c>
      <c r="H212" s="13" t="s">
        <v>8</v>
      </c>
      <c r="I212" s="13" t="s">
        <v>274</v>
      </c>
      <c r="J212" s="52">
        <v>1230500</v>
      </c>
      <c r="K212" s="52">
        <v>102541.67</v>
      </c>
      <c r="L212" s="51">
        <v>0.81071280000000001</v>
      </c>
      <c r="M212" s="14">
        <f t="shared" si="121"/>
        <v>83131.839999999997</v>
      </c>
      <c r="N212" s="14">
        <f t="shared" si="109"/>
        <v>83131.839999999997</v>
      </c>
      <c r="O212" s="14">
        <f t="shared" si="110"/>
        <v>83131.839999999997</v>
      </c>
      <c r="P212" s="13" t="s">
        <v>274</v>
      </c>
      <c r="Q212" s="52">
        <v>1230500</v>
      </c>
      <c r="R212" s="52">
        <v>102541.67</v>
      </c>
      <c r="S212" s="92">
        <v>0.81071280000000001</v>
      </c>
      <c r="T212" s="100">
        <f t="shared" si="122"/>
        <v>84378.822068411624</v>
      </c>
      <c r="U212" s="14">
        <f t="shared" si="113"/>
        <v>84378.822068411624</v>
      </c>
      <c r="V212" s="14">
        <f t="shared" si="113"/>
        <v>84378.822068411624</v>
      </c>
      <c r="W212" s="14">
        <f t="shared" si="113"/>
        <v>84378.822068411624</v>
      </c>
      <c r="X212" s="14">
        <f t="shared" si="113"/>
        <v>84378.822068411624</v>
      </c>
      <c r="Y212" s="14">
        <f t="shared" si="113"/>
        <v>84378.822068411624</v>
      </c>
      <c r="Z212" s="14">
        <f t="shared" si="113"/>
        <v>84378.822068411624</v>
      </c>
      <c r="AA212" s="14">
        <f t="shared" si="113"/>
        <v>84378.822068411624</v>
      </c>
      <c r="AB212" s="14">
        <f t="shared" si="113"/>
        <v>84378.822068411624</v>
      </c>
      <c r="AC212" s="74">
        <f t="shared" si="123"/>
        <v>1008804.9186157046</v>
      </c>
    </row>
    <row r="213" spans="1:29" ht="15.75" outlineLevel="2" x14ac:dyDescent="0.25">
      <c r="A213" s="10">
        <v>3</v>
      </c>
      <c r="B213" s="12" t="s">
        <v>142</v>
      </c>
      <c r="C213" s="78"/>
      <c r="D213" s="78">
        <v>389</v>
      </c>
      <c r="E213" s="109">
        <v>70</v>
      </c>
      <c r="F213" s="41"/>
      <c r="G213" s="113">
        <v>1.0089999999999999</v>
      </c>
      <c r="H213" s="13" t="s">
        <v>8</v>
      </c>
      <c r="I213" s="13" t="s">
        <v>274</v>
      </c>
      <c r="J213" s="52">
        <v>1230500</v>
      </c>
      <c r="K213" s="52">
        <v>102541.67</v>
      </c>
      <c r="L213" s="51">
        <v>0.81071280000000001</v>
      </c>
      <c r="M213" s="14">
        <f t="shared" si="121"/>
        <v>83131.839999999997</v>
      </c>
      <c r="N213" s="14">
        <f t="shared" si="109"/>
        <v>83131.839999999997</v>
      </c>
      <c r="O213" s="14">
        <f t="shared" si="110"/>
        <v>83131.839999999997</v>
      </c>
      <c r="P213" s="13" t="s">
        <v>274</v>
      </c>
      <c r="Q213" s="52">
        <v>1230500</v>
      </c>
      <c r="R213" s="52">
        <v>102541.67</v>
      </c>
      <c r="S213" s="92">
        <v>0.81071280000000001</v>
      </c>
      <c r="T213" s="100">
        <f t="shared" si="122"/>
        <v>83880.031001997369</v>
      </c>
      <c r="U213" s="14">
        <f t="shared" ref="U213:AB228" si="124">T213</f>
        <v>83880.031001997369</v>
      </c>
      <c r="V213" s="14">
        <f t="shared" si="124"/>
        <v>83880.031001997369</v>
      </c>
      <c r="W213" s="14">
        <f t="shared" si="124"/>
        <v>83880.031001997369</v>
      </c>
      <c r="X213" s="14">
        <f t="shared" si="124"/>
        <v>83880.031001997369</v>
      </c>
      <c r="Y213" s="14">
        <f t="shared" si="124"/>
        <v>83880.031001997369</v>
      </c>
      <c r="Z213" s="14">
        <f t="shared" si="124"/>
        <v>83880.031001997369</v>
      </c>
      <c r="AA213" s="14">
        <f t="shared" si="124"/>
        <v>83880.031001997369</v>
      </c>
      <c r="AB213" s="14">
        <f t="shared" si="124"/>
        <v>83880.031001997369</v>
      </c>
      <c r="AC213" s="74">
        <f t="shared" si="123"/>
        <v>1004315.7990179765</v>
      </c>
    </row>
    <row r="214" spans="1:29" ht="15.75" outlineLevel="2" x14ac:dyDescent="0.25">
      <c r="A214" s="10">
        <v>4</v>
      </c>
      <c r="B214" s="12" t="s">
        <v>143</v>
      </c>
      <c r="C214" s="78"/>
      <c r="D214" s="78">
        <v>890</v>
      </c>
      <c r="E214" s="109">
        <v>115</v>
      </c>
      <c r="F214" s="41">
        <v>1</v>
      </c>
      <c r="G214" s="113">
        <v>1</v>
      </c>
      <c r="H214" s="13" t="s">
        <v>8</v>
      </c>
      <c r="I214" s="13" t="s">
        <v>274</v>
      </c>
      <c r="J214" s="52">
        <v>1230500</v>
      </c>
      <c r="K214" s="52">
        <v>102541.67</v>
      </c>
      <c r="L214" s="51">
        <v>0.81071280000000001</v>
      </c>
      <c r="M214" s="14">
        <f t="shared" si="121"/>
        <v>83131.839999999997</v>
      </c>
      <c r="N214" s="14">
        <f t="shared" si="109"/>
        <v>83131.839999999997</v>
      </c>
      <c r="O214" s="14">
        <f t="shared" si="110"/>
        <v>83131.839999999997</v>
      </c>
      <c r="P214" s="13" t="s">
        <v>274</v>
      </c>
      <c r="Q214" s="52">
        <v>1230500</v>
      </c>
      <c r="R214" s="52">
        <v>102541.67</v>
      </c>
      <c r="S214" s="92">
        <v>0.81071280000000001</v>
      </c>
      <c r="T214" s="100">
        <f t="shared" si="122"/>
        <v>83131.844402375995</v>
      </c>
      <c r="U214" s="14">
        <f t="shared" si="124"/>
        <v>83131.844402375995</v>
      </c>
      <c r="V214" s="14">
        <f>M214</f>
        <v>83131.839999999997</v>
      </c>
      <c r="W214" s="14">
        <f>M214</f>
        <v>83131.839999999997</v>
      </c>
      <c r="X214" s="14">
        <f>M214</f>
        <v>83131.839999999997</v>
      </c>
      <c r="Y214" s="14">
        <f>M214</f>
        <v>83131.839999999997</v>
      </c>
      <c r="Z214" s="14">
        <f>M214</f>
        <v>83131.839999999997</v>
      </c>
      <c r="AA214" s="14">
        <f>M214</f>
        <v>83131.839999999997</v>
      </c>
      <c r="AB214" s="14">
        <f>M214</f>
        <v>83131.839999999997</v>
      </c>
      <c r="AC214" s="74">
        <f t="shared" si="123"/>
        <v>997582.08880475175</v>
      </c>
    </row>
    <row r="215" spans="1:29" ht="15.75" outlineLevel="2" x14ac:dyDescent="0.25">
      <c r="A215" s="10">
        <v>5</v>
      </c>
      <c r="B215" s="12" t="s">
        <v>144</v>
      </c>
      <c r="C215" s="78"/>
      <c r="D215" s="78">
        <v>756</v>
      </c>
      <c r="E215" s="109">
        <v>79</v>
      </c>
      <c r="F215" s="41"/>
      <c r="G215" s="113">
        <v>1.01</v>
      </c>
      <c r="H215" s="13" t="s">
        <v>8</v>
      </c>
      <c r="I215" s="13" t="s">
        <v>274</v>
      </c>
      <c r="J215" s="52">
        <v>1230500</v>
      </c>
      <c r="K215" s="52">
        <v>102541.67</v>
      </c>
      <c r="L215" s="51">
        <v>0.81071280000000001</v>
      </c>
      <c r="M215" s="14">
        <f t="shared" si="121"/>
        <v>83131.839999999997</v>
      </c>
      <c r="N215" s="14">
        <f t="shared" si="109"/>
        <v>83131.839999999997</v>
      </c>
      <c r="O215" s="14">
        <f t="shared" si="110"/>
        <v>83131.839999999997</v>
      </c>
      <c r="P215" s="13" t="s">
        <v>274</v>
      </c>
      <c r="Q215" s="52">
        <v>1230500</v>
      </c>
      <c r="R215" s="52">
        <v>102541.67</v>
      </c>
      <c r="S215" s="92">
        <v>0.81071280000000001</v>
      </c>
      <c r="T215" s="100">
        <f t="shared" si="122"/>
        <v>83963.162846399762</v>
      </c>
      <c r="U215" s="14">
        <f t="shared" si="124"/>
        <v>83963.162846399762</v>
      </c>
      <c r="V215" s="14">
        <f t="shared" si="124"/>
        <v>83963.162846399762</v>
      </c>
      <c r="W215" s="14">
        <f t="shared" si="124"/>
        <v>83963.162846399762</v>
      </c>
      <c r="X215" s="14">
        <f t="shared" si="124"/>
        <v>83963.162846399762</v>
      </c>
      <c r="Y215" s="14">
        <f t="shared" si="124"/>
        <v>83963.162846399762</v>
      </c>
      <c r="Z215" s="14">
        <f t="shared" si="124"/>
        <v>83963.162846399762</v>
      </c>
      <c r="AA215" s="14">
        <f t="shared" si="124"/>
        <v>83963.162846399762</v>
      </c>
      <c r="AB215" s="14">
        <f t="shared" si="124"/>
        <v>83963.162846399762</v>
      </c>
      <c r="AC215" s="74">
        <f t="shared" si="123"/>
        <v>1005063.9856175976</v>
      </c>
    </row>
    <row r="216" spans="1:29" ht="15.75" outlineLevel="2" x14ac:dyDescent="0.25">
      <c r="A216" s="10">
        <v>6</v>
      </c>
      <c r="B216" s="12" t="s">
        <v>145</v>
      </c>
      <c r="C216" s="78"/>
      <c r="D216" s="78">
        <v>584</v>
      </c>
      <c r="E216" s="109">
        <v>39</v>
      </c>
      <c r="F216" s="41"/>
      <c r="G216" s="113">
        <v>1.0109999999999999</v>
      </c>
      <c r="H216" s="13" t="s">
        <v>8</v>
      </c>
      <c r="I216" s="13" t="s">
        <v>274</v>
      </c>
      <c r="J216" s="52">
        <v>1230500</v>
      </c>
      <c r="K216" s="52">
        <v>102541.67</v>
      </c>
      <c r="L216" s="51">
        <v>0.38530320000000001</v>
      </c>
      <c r="M216" s="14">
        <f t="shared" si="121"/>
        <v>39509.629999999997</v>
      </c>
      <c r="N216" s="14">
        <f t="shared" si="109"/>
        <v>39509.629999999997</v>
      </c>
      <c r="O216" s="14">
        <f t="shared" si="110"/>
        <v>39509.629999999997</v>
      </c>
      <c r="P216" s="13" t="s">
        <v>274</v>
      </c>
      <c r="Q216" s="52">
        <v>1230500</v>
      </c>
      <c r="R216" s="52">
        <v>102541.67</v>
      </c>
      <c r="S216" s="92">
        <v>0.38530320000000001</v>
      </c>
      <c r="T216" s="100">
        <f t="shared" si="122"/>
        <v>39944.239553771782</v>
      </c>
      <c r="U216" s="14">
        <f t="shared" si="124"/>
        <v>39944.239553771782</v>
      </c>
      <c r="V216" s="14">
        <f t="shared" si="124"/>
        <v>39944.239553771782</v>
      </c>
      <c r="W216" s="14">
        <f t="shared" si="124"/>
        <v>39944.239553771782</v>
      </c>
      <c r="X216" s="14">
        <f t="shared" si="124"/>
        <v>39944.239553771782</v>
      </c>
      <c r="Y216" s="14">
        <f t="shared" si="124"/>
        <v>39944.239553771782</v>
      </c>
      <c r="Z216" s="14">
        <f t="shared" si="124"/>
        <v>39944.239553771782</v>
      </c>
      <c r="AA216" s="14">
        <f t="shared" si="124"/>
        <v>39944.239553771782</v>
      </c>
      <c r="AB216" s="14">
        <f t="shared" si="124"/>
        <v>39944.239553771782</v>
      </c>
      <c r="AC216" s="74">
        <f t="shared" si="123"/>
        <v>478027.04598394613</v>
      </c>
    </row>
    <row r="217" spans="1:29" ht="15.75" outlineLevel="2" x14ac:dyDescent="0.25">
      <c r="A217" s="10">
        <v>7</v>
      </c>
      <c r="B217" s="12" t="s">
        <v>146</v>
      </c>
      <c r="C217" s="78"/>
      <c r="D217" s="78">
        <v>750</v>
      </c>
      <c r="E217" s="109">
        <v>83</v>
      </c>
      <c r="F217" s="41"/>
      <c r="G217" s="113">
        <v>1.0129999999999999</v>
      </c>
      <c r="H217" s="13" t="s">
        <v>8</v>
      </c>
      <c r="I217" s="13" t="s">
        <v>274</v>
      </c>
      <c r="J217" s="52">
        <v>1230500</v>
      </c>
      <c r="K217" s="52">
        <v>102541.67</v>
      </c>
      <c r="L217" s="51">
        <v>0.66890950000000005</v>
      </c>
      <c r="M217" s="14">
        <f t="shared" si="121"/>
        <v>68591.100000000006</v>
      </c>
      <c r="N217" s="14">
        <f t="shared" si="109"/>
        <v>68591.100000000006</v>
      </c>
      <c r="O217" s="14">
        <f t="shared" si="110"/>
        <v>68591.100000000006</v>
      </c>
      <c r="P217" s="13" t="s">
        <v>274</v>
      </c>
      <c r="Q217" s="52">
        <v>1230500</v>
      </c>
      <c r="R217" s="52">
        <v>102541.67</v>
      </c>
      <c r="S217" s="92">
        <v>0.66890950000000005</v>
      </c>
      <c r="T217" s="100">
        <f t="shared" si="122"/>
        <v>69482.781472580245</v>
      </c>
      <c r="U217" s="14">
        <f t="shared" si="124"/>
        <v>69482.781472580245</v>
      </c>
      <c r="V217" s="14">
        <f t="shared" si="124"/>
        <v>69482.781472580245</v>
      </c>
      <c r="W217" s="14">
        <f t="shared" si="124"/>
        <v>69482.781472580245</v>
      </c>
      <c r="X217" s="14">
        <f t="shared" si="124"/>
        <v>69482.781472580245</v>
      </c>
      <c r="Y217" s="14">
        <f t="shared" si="124"/>
        <v>69482.781472580245</v>
      </c>
      <c r="Z217" s="14">
        <f t="shared" si="124"/>
        <v>69482.781472580245</v>
      </c>
      <c r="AA217" s="14">
        <f t="shared" si="124"/>
        <v>69482.781472580245</v>
      </c>
      <c r="AB217" s="14">
        <f t="shared" si="124"/>
        <v>69482.781472580245</v>
      </c>
      <c r="AC217" s="74">
        <f t="shared" si="123"/>
        <v>831118.3332532224</v>
      </c>
    </row>
    <row r="218" spans="1:29" ht="15.75" outlineLevel="2" x14ac:dyDescent="0.25">
      <c r="A218" s="10">
        <v>8</v>
      </c>
      <c r="B218" s="12" t="s">
        <v>147</v>
      </c>
      <c r="C218" s="78"/>
      <c r="D218" s="78">
        <v>640</v>
      </c>
      <c r="E218" s="109">
        <v>87</v>
      </c>
      <c r="F218" s="41"/>
      <c r="G218" s="113">
        <v>1.0109999999999999</v>
      </c>
      <c r="H218" s="13" t="s">
        <v>8</v>
      </c>
      <c r="I218" s="13" t="s">
        <v>274</v>
      </c>
      <c r="J218" s="52">
        <v>1230500</v>
      </c>
      <c r="K218" s="52">
        <v>102541.67</v>
      </c>
      <c r="L218" s="51">
        <v>0.81071280000000001</v>
      </c>
      <c r="M218" s="14">
        <f t="shared" si="121"/>
        <v>83131.839999999997</v>
      </c>
      <c r="N218" s="14">
        <f t="shared" si="109"/>
        <v>83131.839999999997</v>
      </c>
      <c r="O218" s="14">
        <f t="shared" si="110"/>
        <v>83131.839999999997</v>
      </c>
      <c r="P218" s="13" t="s">
        <v>274</v>
      </c>
      <c r="Q218" s="52">
        <v>1230500</v>
      </c>
      <c r="R218" s="52">
        <v>102541.67</v>
      </c>
      <c r="S218" s="92">
        <v>0.81071280000000001</v>
      </c>
      <c r="T218" s="100">
        <f t="shared" si="122"/>
        <v>84046.294690802126</v>
      </c>
      <c r="U218" s="14">
        <f t="shared" si="124"/>
        <v>84046.294690802126</v>
      </c>
      <c r="V218" s="14">
        <f t="shared" si="124"/>
        <v>84046.294690802126</v>
      </c>
      <c r="W218" s="14">
        <f t="shared" si="124"/>
        <v>84046.294690802126</v>
      </c>
      <c r="X218" s="14">
        <f t="shared" si="124"/>
        <v>84046.294690802126</v>
      </c>
      <c r="Y218" s="14">
        <f t="shared" si="124"/>
        <v>84046.294690802126</v>
      </c>
      <c r="Z218" s="14">
        <f t="shared" si="124"/>
        <v>84046.294690802126</v>
      </c>
      <c r="AA218" s="14">
        <f t="shared" si="124"/>
        <v>84046.294690802126</v>
      </c>
      <c r="AB218" s="14">
        <f t="shared" si="124"/>
        <v>84046.294690802126</v>
      </c>
      <c r="AC218" s="74">
        <f t="shared" si="123"/>
        <v>1005812.172217219</v>
      </c>
    </row>
    <row r="219" spans="1:29" ht="15.75" outlineLevel="2" x14ac:dyDescent="0.25">
      <c r="A219" s="10">
        <v>9</v>
      </c>
      <c r="B219" s="12" t="s">
        <v>225</v>
      </c>
      <c r="C219" s="78"/>
      <c r="D219" s="78">
        <v>192</v>
      </c>
      <c r="E219" s="109">
        <v>19</v>
      </c>
      <c r="F219" s="41"/>
      <c r="G219" s="113">
        <v>1.0049999999999999</v>
      </c>
      <c r="H219" s="13" t="s">
        <v>8</v>
      </c>
      <c r="I219" s="13" t="s">
        <v>274</v>
      </c>
      <c r="J219" s="52">
        <v>1230500</v>
      </c>
      <c r="K219" s="52">
        <v>102541.67</v>
      </c>
      <c r="L219" s="51">
        <v>0.38530320000000001</v>
      </c>
      <c r="M219" s="14">
        <f t="shared" si="121"/>
        <v>39509.629999999997</v>
      </c>
      <c r="N219" s="14">
        <f t="shared" si="109"/>
        <v>39509.629999999997</v>
      </c>
      <c r="O219" s="14">
        <f t="shared" si="110"/>
        <v>39509.629999999997</v>
      </c>
      <c r="P219" s="13" t="s">
        <v>274</v>
      </c>
      <c r="Q219" s="52">
        <v>1230500</v>
      </c>
      <c r="R219" s="52">
        <v>102541.67</v>
      </c>
      <c r="S219" s="92">
        <v>0.38530320000000001</v>
      </c>
      <c r="T219" s="100">
        <f t="shared" si="122"/>
        <v>39707.181752265722</v>
      </c>
      <c r="U219" s="14">
        <f t="shared" si="124"/>
        <v>39707.181752265722</v>
      </c>
      <c r="V219" s="14">
        <f t="shared" si="124"/>
        <v>39707.181752265722</v>
      </c>
      <c r="W219" s="14">
        <f t="shared" si="124"/>
        <v>39707.181752265722</v>
      </c>
      <c r="X219" s="14">
        <f t="shared" si="124"/>
        <v>39707.181752265722</v>
      </c>
      <c r="Y219" s="14">
        <f t="shared" si="124"/>
        <v>39707.181752265722</v>
      </c>
      <c r="Z219" s="14">
        <f t="shared" si="124"/>
        <v>39707.181752265722</v>
      </c>
      <c r="AA219" s="14">
        <f t="shared" si="124"/>
        <v>39707.181752265722</v>
      </c>
      <c r="AB219" s="14">
        <f t="shared" si="124"/>
        <v>39707.181752265722</v>
      </c>
      <c r="AC219" s="74">
        <f t="shared" si="123"/>
        <v>475893.52577039151</v>
      </c>
    </row>
    <row r="220" spans="1:29" ht="15.75" outlineLevel="2" x14ac:dyDescent="0.25">
      <c r="A220" s="19">
        <v>10</v>
      </c>
      <c r="B220" s="12" t="s">
        <v>240</v>
      </c>
      <c r="C220" s="78"/>
      <c r="D220" s="78">
        <v>501</v>
      </c>
      <c r="E220" s="109">
        <v>102</v>
      </c>
      <c r="F220" s="41"/>
      <c r="G220" s="113">
        <v>1.0209999999999999</v>
      </c>
      <c r="H220" s="13" t="s">
        <v>8</v>
      </c>
      <c r="I220" s="13" t="s">
        <v>274</v>
      </c>
      <c r="J220" s="52">
        <v>1230500</v>
      </c>
      <c r="K220" s="52">
        <v>102541.67</v>
      </c>
      <c r="L220" s="51">
        <v>0.52710639999999997</v>
      </c>
      <c r="M220" s="14">
        <f t="shared" si="121"/>
        <v>54050.37</v>
      </c>
      <c r="N220" s="14">
        <f t="shared" si="109"/>
        <v>54050.37</v>
      </c>
      <c r="O220" s="14">
        <f t="shared" si="110"/>
        <v>54050.37</v>
      </c>
      <c r="P220" s="13" t="s">
        <v>274</v>
      </c>
      <c r="Q220" s="52">
        <v>1230500</v>
      </c>
      <c r="R220" s="52">
        <v>102541.67</v>
      </c>
      <c r="S220" s="92">
        <v>0.52710639999999997</v>
      </c>
      <c r="T220" s="100">
        <f t="shared" si="122"/>
        <v>55185.42830468544</v>
      </c>
      <c r="U220" s="14">
        <f t="shared" si="124"/>
        <v>55185.42830468544</v>
      </c>
      <c r="V220" s="14">
        <f t="shared" si="124"/>
        <v>55185.42830468544</v>
      </c>
      <c r="W220" s="14">
        <f t="shared" si="124"/>
        <v>55185.42830468544</v>
      </c>
      <c r="X220" s="14">
        <f t="shared" si="124"/>
        <v>55185.42830468544</v>
      </c>
      <c r="Y220" s="14">
        <f t="shared" si="124"/>
        <v>55185.42830468544</v>
      </c>
      <c r="Z220" s="14">
        <f t="shared" si="124"/>
        <v>55185.42830468544</v>
      </c>
      <c r="AA220" s="14">
        <f t="shared" si="124"/>
        <v>55185.42830468544</v>
      </c>
      <c r="AB220" s="14">
        <f t="shared" si="124"/>
        <v>55185.42830468544</v>
      </c>
      <c r="AC220" s="74">
        <f t="shared" si="123"/>
        <v>658819.9647421689</v>
      </c>
    </row>
    <row r="221" spans="1:29" ht="18.75" outlineLevel="1" x14ac:dyDescent="0.25">
      <c r="A221" s="10"/>
      <c r="B221" s="21" t="s">
        <v>21</v>
      </c>
      <c r="C221" s="23">
        <v>1</v>
      </c>
      <c r="D221" s="23">
        <f t="shared" ref="D221:H221" si="125">D222</f>
        <v>950</v>
      </c>
      <c r="E221" s="114">
        <f t="shared" si="125"/>
        <v>120</v>
      </c>
      <c r="F221" s="23"/>
      <c r="G221" s="114">
        <f t="shared" si="125"/>
        <v>1.012</v>
      </c>
      <c r="H221" s="23" t="str">
        <f t="shared" si="125"/>
        <v>-</v>
      </c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95"/>
      <c r="T221" s="100"/>
      <c r="U221" s="14"/>
      <c r="V221" s="22"/>
      <c r="W221" s="22"/>
      <c r="X221" s="22"/>
      <c r="Y221" s="22"/>
      <c r="Z221" s="22"/>
      <c r="AA221" s="22"/>
      <c r="AB221" s="22"/>
      <c r="AC221" s="76">
        <f t="shared" ref="AC221" si="126">AC222</f>
        <v>1308859.0900434901</v>
      </c>
    </row>
    <row r="222" spans="1:29" ht="15.75" outlineLevel="2" x14ac:dyDescent="0.25">
      <c r="A222" s="10">
        <v>12</v>
      </c>
      <c r="B222" s="12" t="s">
        <v>148</v>
      </c>
      <c r="C222" s="78"/>
      <c r="D222" s="78">
        <v>950</v>
      </c>
      <c r="E222" s="109">
        <v>120</v>
      </c>
      <c r="F222" s="41"/>
      <c r="G222" s="113">
        <v>1.012</v>
      </c>
      <c r="H222" s="13" t="s">
        <v>8</v>
      </c>
      <c r="I222" s="13" t="s">
        <v>287</v>
      </c>
      <c r="J222" s="66">
        <v>2460900</v>
      </c>
      <c r="K222" s="66">
        <v>205075</v>
      </c>
      <c r="L222" s="51">
        <v>0.52711790000000003</v>
      </c>
      <c r="M222" s="14">
        <f>ROUND(K222*L222,2)</f>
        <v>108098.7</v>
      </c>
      <c r="N222" s="14">
        <f t="shared" si="109"/>
        <v>108098.7</v>
      </c>
      <c r="O222" s="14">
        <f t="shared" si="110"/>
        <v>108098.7</v>
      </c>
      <c r="P222" s="13" t="s">
        <v>287</v>
      </c>
      <c r="Q222" s="66">
        <v>2460900</v>
      </c>
      <c r="R222" s="66">
        <v>205075</v>
      </c>
      <c r="S222" s="92">
        <v>0.52711790000000003</v>
      </c>
      <c r="T222" s="100">
        <f>$R$222*S222*G222</f>
        <v>109395.88778261001</v>
      </c>
      <c r="U222" s="14">
        <f t="shared" si="124"/>
        <v>109395.88778261001</v>
      </c>
      <c r="V222" s="14">
        <f t="shared" si="124"/>
        <v>109395.88778261001</v>
      </c>
      <c r="W222" s="14">
        <f t="shared" si="124"/>
        <v>109395.88778261001</v>
      </c>
      <c r="X222" s="14">
        <f t="shared" si="124"/>
        <v>109395.88778261001</v>
      </c>
      <c r="Y222" s="14">
        <f t="shared" si="124"/>
        <v>109395.88778261001</v>
      </c>
      <c r="Z222" s="14">
        <f t="shared" si="124"/>
        <v>109395.88778261001</v>
      </c>
      <c r="AA222" s="14">
        <f t="shared" si="124"/>
        <v>109395.88778261001</v>
      </c>
      <c r="AB222" s="14">
        <f t="shared" si="124"/>
        <v>109395.88778261001</v>
      </c>
      <c r="AC222" s="74">
        <f>M222+N222+O222+T222+U222+V222+W222+X222+Y222+Z222+AA222+AB222</f>
        <v>1308859.0900434901</v>
      </c>
    </row>
    <row r="223" spans="1:29" ht="18.75" outlineLevel="1" x14ac:dyDescent="0.25">
      <c r="A223" s="10"/>
      <c r="B223" s="21" t="s">
        <v>56</v>
      </c>
      <c r="C223" s="23">
        <v>1</v>
      </c>
      <c r="D223" s="69">
        <f t="shared" ref="D223:H223" si="127">D224</f>
        <v>1890</v>
      </c>
      <c r="E223" s="115">
        <f t="shared" si="127"/>
        <v>139</v>
      </c>
      <c r="F223" s="69"/>
      <c r="G223" s="116">
        <f t="shared" si="127"/>
        <v>1.0129999999999999</v>
      </c>
      <c r="H223" s="69" t="str">
        <f t="shared" si="127"/>
        <v>-</v>
      </c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96"/>
      <c r="T223" s="100"/>
      <c r="U223" s="14"/>
      <c r="V223" s="61"/>
      <c r="W223" s="61"/>
      <c r="X223" s="61"/>
      <c r="Y223" s="61"/>
      <c r="Z223" s="61"/>
      <c r="AA223" s="61"/>
      <c r="AB223" s="61"/>
      <c r="AC223" s="76">
        <f t="shared" ref="AC223" si="128">AC224</f>
        <v>1419541.1854792687</v>
      </c>
    </row>
    <row r="224" spans="1:29" ht="31.5" outlineLevel="2" x14ac:dyDescent="0.25">
      <c r="A224" s="10">
        <v>13</v>
      </c>
      <c r="B224" s="12" t="s">
        <v>149</v>
      </c>
      <c r="C224" s="78"/>
      <c r="D224" s="78">
        <v>1890</v>
      </c>
      <c r="E224" s="109">
        <v>139</v>
      </c>
      <c r="F224" s="41"/>
      <c r="G224" s="113">
        <v>1.0129999999999999</v>
      </c>
      <c r="H224" s="13" t="s">
        <v>8</v>
      </c>
      <c r="I224" s="13" t="s">
        <v>292</v>
      </c>
      <c r="J224" s="66">
        <v>2907100</v>
      </c>
      <c r="K224" s="66">
        <v>242258.33</v>
      </c>
      <c r="L224" s="51">
        <v>0.48358649999999997</v>
      </c>
      <c r="M224" s="14">
        <f>ROUND(K224*L224,2)</f>
        <v>117152.86</v>
      </c>
      <c r="N224" s="14">
        <f t="shared" si="109"/>
        <v>117152.86</v>
      </c>
      <c r="O224" s="14">
        <f t="shared" si="110"/>
        <v>117152.86</v>
      </c>
      <c r="P224" s="13" t="s">
        <v>292</v>
      </c>
      <c r="Q224" s="66">
        <v>2907100</v>
      </c>
      <c r="R224" s="66">
        <v>242258.33</v>
      </c>
      <c r="S224" s="92">
        <v>0.48358649999999997</v>
      </c>
      <c r="T224" s="100">
        <f>$R$224*S224*G224</f>
        <v>118675.84505325207</v>
      </c>
      <c r="U224" s="14">
        <f t="shared" si="124"/>
        <v>118675.84505325207</v>
      </c>
      <c r="V224" s="14">
        <f t="shared" si="124"/>
        <v>118675.84505325207</v>
      </c>
      <c r="W224" s="14">
        <f t="shared" si="124"/>
        <v>118675.84505325207</v>
      </c>
      <c r="X224" s="14">
        <f t="shared" si="124"/>
        <v>118675.84505325207</v>
      </c>
      <c r="Y224" s="14">
        <f t="shared" si="124"/>
        <v>118675.84505325207</v>
      </c>
      <c r="Z224" s="14">
        <f t="shared" si="124"/>
        <v>118675.84505325207</v>
      </c>
      <c r="AA224" s="14">
        <f t="shared" si="124"/>
        <v>118675.84505325207</v>
      </c>
      <c r="AB224" s="14">
        <f t="shared" si="124"/>
        <v>118675.84505325207</v>
      </c>
      <c r="AC224" s="74">
        <f>M224+N224+O224+T224+U224+V224+W224+X224+Y224+Z224+AA224+AB224</f>
        <v>1419541.1854792687</v>
      </c>
    </row>
    <row r="225" spans="1:34" ht="15.75" x14ac:dyDescent="0.25">
      <c r="A225" s="15">
        <v>12</v>
      </c>
      <c r="B225" s="24" t="s">
        <v>150</v>
      </c>
      <c r="C225" s="9">
        <f>C226</f>
        <v>18</v>
      </c>
      <c r="D225" s="68">
        <f t="shared" ref="D225:AC225" si="129">D226</f>
        <v>7767</v>
      </c>
      <c r="E225" s="111">
        <f t="shared" si="129"/>
        <v>1177</v>
      </c>
      <c r="F225" s="68">
        <f t="shared" si="129"/>
        <v>2</v>
      </c>
      <c r="G225" s="112">
        <f t="shared" si="129"/>
        <v>18.157999999999998</v>
      </c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93"/>
      <c r="T225" s="100"/>
      <c r="U225" s="14"/>
      <c r="V225" s="59"/>
      <c r="W225" s="59"/>
      <c r="X225" s="59"/>
      <c r="Y225" s="59"/>
      <c r="Z225" s="59"/>
      <c r="AA225" s="59"/>
      <c r="AB225" s="59"/>
      <c r="AC225" s="73">
        <f t="shared" si="129"/>
        <v>16138563.449159276</v>
      </c>
    </row>
    <row r="226" spans="1:34" ht="18.75" outlineLevel="1" x14ac:dyDescent="0.25">
      <c r="A226" s="10"/>
      <c r="B226" s="21" t="s">
        <v>6</v>
      </c>
      <c r="C226" s="23">
        <v>18</v>
      </c>
      <c r="D226" s="69">
        <f t="shared" ref="D226:G226" si="130">SUM(D227:D244)</f>
        <v>7767</v>
      </c>
      <c r="E226" s="115">
        <f t="shared" si="130"/>
        <v>1177</v>
      </c>
      <c r="F226" s="69">
        <f t="shared" si="130"/>
        <v>2</v>
      </c>
      <c r="G226" s="116">
        <f t="shared" si="130"/>
        <v>18.157999999999998</v>
      </c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96"/>
      <c r="T226" s="100"/>
      <c r="U226" s="14"/>
      <c r="V226" s="61"/>
      <c r="W226" s="61"/>
      <c r="X226" s="61"/>
      <c r="Y226" s="61"/>
      <c r="Z226" s="61"/>
      <c r="AA226" s="61"/>
      <c r="AB226" s="61"/>
      <c r="AC226" s="76">
        <f t="shared" ref="AC226" si="131">SUM(AC227:AC244)</f>
        <v>16138563.449159276</v>
      </c>
    </row>
    <row r="227" spans="1:34" ht="15.75" outlineLevel="2" x14ac:dyDescent="0.25">
      <c r="A227" s="46">
        <v>1</v>
      </c>
      <c r="B227" s="47" t="s">
        <v>151</v>
      </c>
      <c r="C227" s="80"/>
      <c r="D227" s="80">
        <v>756</v>
      </c>
      <c r="E227" s="107">
        <v>133</v>
      </c>
      <c r="F227" s="70"/>
      <c r="G227" s="113">
        <v>1.0169999999999999</v>
      </c>
      <c r="H227" s="16" t="s">
        <v>8</v>
      </c>
      <c r="I227" s="13" t="s">
        <v>274</v>
      </c>
      <c r="J227" s="52">
        <v>1230500</v>
      </c>
      <c r="K227" s="52">
        <v>102541.67</v>
      </c>
      <c r="L227" s="51">
        <v>0.81071280000000001</v>
      </c>
      <c r="M227" s="14">
        <f t="shared" ref="M227:M244" si="132">ROUND(K227*L227,2)</f>
        <v>83131.839999999997</v>
      </c>
      <c r="N227" s="14">
        <f t="shared" si="109"/>
        <v>83131.839999999997</v>
      </c>
      <c r="O227" s="14">
        <f t="shared" si="110"/>
        <v>83131.839999999997</v>
      </c>
      <c r="P227" s="13" t="s">
        <v>274</v>
      </c>
      <c r="Q227" s="52">
        <v>1230500</v>
      </c>
      <c r="R227" s="52">
        <v>102541.67</v>
      </c>
      <c r="S227" s="92">
        <v>0.81071280000000001</v>
      </c>
      <c r="T227" s="100">
        <f t="shared" ref="T227:T244" si="133">$R$227*S227*G227</f>
        <v>84545.08575721638</v>
      </c>
      <c r="U227" s="14">
        <f t="shared" si="124"/>
        <v>84545.08575721638</v>
      </c>
      <c r="V227" s="14">
        <f t="shared" si="124"/>
        <v>84545.08575721638</v>
      </c>
      <c r="W227" s="14">
        <f t="shared" si="124"/>
        <v>84545.08575721638</v>
      </c>
      <c r="X227" s="14">
        <f t="shared" si="124"/>
        <v>84545.08575721638</v>
      </c>
      <c r="Y227" s="14">
        <f t="shared" si="124"/>
        <v>84545.08575721638</v>
      </c>
      <c r="Z227" s="14">
        <f t="shared" si="124"/>
        <v>84545.08575721638</v>
      </c>
      <c r="AA227" s="14">
        <f t="shared" si="124"/>
        <v>84545.08575721638</v>
      </c>
      <c r="AB227" s="14">
        <f t="shared" si="124"/>
        <v>84545.08575721638</v>
      </c>
      <c r="AC227" s="74">
        <f t="shared" ref="AC227:AC244" si="134">M227+N227+O227+T227+U227+V227+W227+X227+Y227+Z227+AA227+AB227</f>
        <v>1010301.2918149477</v>
      </c>
      <c r="AE227" s="48"/>
      <c r="AH227" s="17"/>
    </row>
    <row r="228" spans="1:34" ht="15.75" outlineLevel="2" x14ac:dyDescent="0.25">
      <c r="A228" s="10">
        <v>2</v>
      </c>
      <c r="B228" s="12" t="s">
        <v>152</v>
      </c>
      <c r="C228" s="78"/>
      <c r="D228" s="78">
        <v>435</v>
      </c>
      <c r="E228" s="109">
        <v>74</v>
      </c>
      <c r="F228" s="41">
        <v>1</v>
      </c>
      <c r="G228" s="113">
        <v>1</v>
      </c>
      <c r="H228" s="13" t="s">
        <v>8</v>
      </c>
      <c r="I228" s="13" t="s">
        <v>274</v>
      </c>
      <c r="J228" s="52">
        <v>1230500</v>
      </c>
      <c r="K228" s="52">
        <v>102541.67</v>
      </c>
      <c r="L228" s="51">
        <v>0.81071280000000001</v>
      </c>
      <c r="M228" s="14">
        <f t="shared" si="132"/>
        <v>83131.839999999997</v>
      </c>
      <c r="N228" s="14">
        <f t="shared" si="109"/>
        <v>83131.839999999997</v>
      </c>
      <c r="O228" s="14">
        <f t="shared" si="110"/>
        <v>83131.839999999997</v>
      </c>
      <c r="P228" s="13" t="s">
        <v>274</v>
      </c>
      <c r="Q228" s="52">
        <v>1230500</v>
      </c>
      <c r="R228" s="52">
        <v>102541.67</v>
      </c>
      <c r="S228" s="92">
        <v>0.81071280000000001</v>
      </c>
      <c r="T228" s="100">
        <f t="shared" si="133"/>
        <v>83131.844402375995</v>
      </c>
      <c r="U228" s="14">
        <f t="shared" si="124"/>
        <v>83131.844402375995</v>
      </c>
      <c r="V228" s="14">
        <f>M228</f>
        <v>83131.839999999997</v>
      </c>
      <c r="W228" s="14">
        <f>M228</f>
        <v>83131.839999999997</v>
      </c>
      <c r="X228" s="14">
        <f>M228</f>
        <v>83131.839999999997</v>
      </c>
      <c r="Y228" s="14">
        <f>M228</f>
        <v>83131.839999999997</v>
      </c>
      <c r="Z228" s="14">
        <f>M228</f>
        <v>83131.839999999997</v>
      </c>
      <c r="AA228" s="14">
        <f>M228</f>
        <v>83131.839999999997</v>
      </c>
      <c r="AB228" s="14">
        <f>M228</f>
        <v>83131.839999999997</v>
      </c>
      <c r="AC228" s="74">
        <f t="shared" si="134"/>
        <v>997582.08880475175</v>
      </c>
      <c r="AE228" s="48"/>
      <c r="AH228" s="17"/>
    </row>
    <row r="229" spans="1:34" ht="15.75" outlineLevel="2" x14ac:dyDescent="0.25">
      <c r="A229" s="10">
        <v>3</v>
      </c>
      <c r="B229" s="12" t="s">
        <v>153</v>
      </c>
      <c r="C229" s="78"/>
      <c r="D229" s="78">
        <v>238</v>
      </c>
      <c r="E229" s="109">
        <v>23</v>
      </c>
      <c r="F229" s="41"/>
      <c r="G229" s="113">
        <v>1.0029999999999999</v>
      </c>
      <c r="H229" s="13" t="s">
        <v>8</v>
      </c>
      <c r="I229" s="13" t="s">
        <v>274</v>
      </c>
      <c r="J229" s="52">
        <v>1230500</v>
      </c>
      <c r="K229" s="52">
        <v>102541.67</v>
      </c>
      <c r="L229" s="51">
        <v>0.81071280000000001</v>
      </c>
      <c r="M229" s="14">
        <f t="shared" si="132"/>
        <v>83131.839999999997</v>
      </c>
      <c r="N229" s="14">
        <f t="shared" si="109"/>
        <v>83131.839999999997</v>
      </c>
      <c r="O229" s="14">
        <f t="shared" si="110"/>
        <v>83131.839999999997</v>
      </c>
      <c r="P229" s="13" t="s">
        <v>274</v>
      </c>
      <c r="Q229" s="52">
        <v>1230500</v>
      </c>
      <c r="R229" s="52">
        <v>102541.67</v>
      </c>
      <c r="S229" s="92">
        <v>0.81071280000000001</v>
      </c>
      <c r="T229" s="100">
        <f t="shared" si="133"/>
        <v>83381.239935583115</v>
      </c>
      <c r="U229" s="14">
        <f t="shared" ref="U229:AB244" si="135">T229</f>
        <v>83381.239935583115</v>
      </c>
      <c r="V229" s="14">
        <f t="shared" si="135"/>
        <v>83381.239935583115</v>
      </c>
      <c r="W229" s="14">
        <f t="shared" si="135"/>
        <v>83381.239935583115</v>
      </c>
      <c r="X229" s="14">
        <f t="shared" si="135"/>
        <v>83381.239935583115</v>
      </c>
      <c r="Y229" s="14">
        <f t="shared" si="135"/>
        <v>83381.239935583115</v>
      </c>
      <c r="Z229" s="14">
        <f t="shared" si="135"/>
        <v>83381.239935583115</v>
      </c>
      <c r="AA229" s="14">
        <f t="shared" si="135"/>
        <v>83381.239935583115</v>
      </c>
      <c r="AB229" s="14">
        <f t="shared" si="135"/>
        <v>83381.239935583115</v>
      </c>
      <c r="AC229" s="74">
        <f t="shared" si="134"/>
        <v>999826.67942024779</v>
      </c>
      <c r="AE229" s="48"/>
      <c r="AH229" s="17"/>
    </row>
    <row r="230" spans="1:34" ht="15.75" outlineLevel="2" x14ac:dyDescent="0.25">
      <c r="A230" s="10">
        <v>4</v>
      </c>
      <c r="B230" s="12" t="s">
        <v>154</v>
      </c>
      <c r="C230" s="78"/>
      <c r="D230" s="78">
        <v>269</v>
      </c>
      <c r="E230" s="109">
        <v>50</v>
      </c>
      <c r="F230" s="41"/>
      <c r="G230" s="113">
        <v>1.0069999999999999</v>
      </c>
      <c r="H230" s="13" t="s">
        <v>8</v>
      </c>
      <c r="I230" s="13" t="s">
        <v>274</v>
      </c>
      <c r="J230" s="52">
        <v>1230500</v>
      </c>
      <c r="K230" s="52">
        <v>102541.67</v>
      </c>
      <c r="L230" s="51">
        <v>0.81071280000000001</v>
      </c>
      <c r="M230" s="14">
        <f t="shared" si="132"/>
        <v>83131.839999999997</v>
      </c>
      <c r="N230" s="14">
        <f t="shared" si="109"/>
        <v>83131.839999999997</v>
      </c>
      <c r="O230" s="14">
        <f t="shared" si="110"/>
        <v>83131.839999999997</v>
      </c>
      <c r="P230" s="13" t="s">
        <v>274</v>
      </c>
      <c r="Q230" s="52">
        <v>1230500</v>
      </c>
      <c r="R230" s="52">
        <v>102541.67</v>
      </c>
      <c r="S230" s="92">
        <v>0.81071280000000001</v>
      </c>
      <c r="T230" s="100">
        <f t="shared" si="133"/>
        <v>83713.767313192613</v>
      </c>
      <c r="U230" s="14">
        <f t="shared" si="135"/>
        <v>83713.767313192613</v>
      </c>
      <c r="V230" s="14">
        <f t="shared" si="135"/>
        <v>83713.767313192613</v>
      </c>
      <c r="W230" s="14">
        <f t="shared" si="135"/>
        <v>83713.767313192613</v>
      </c>
      <c r="X230" s="14">
        <f t="shared" si="135"/>
        <v>83713.767313192613</v>
      </c>
      <c r="Y230" s="14">
        <f t="shared" si="135"/>
        <v>83713.767313192613</v>
      </c>
      <c r="Z230" s="14">
        <f t="shared" si="135"/>
        <v>83713.767313192613</v>
      </c>
      <c r="AA230" s="14">
        <f t="shared" si="135"/>
        <v>83713.767313192613</v>
      </c>
      <c r="AB230" s="14">
        <f t="shared" si="135"/>
        <v>83713.767313192613</v>
      </c>
      <c r="AC230" s="74">
        <f t="shared" si="134"/>
        <v>1002819.4258187334</v>
      </c>
      <c r="AE230" s="48"/>
      <c r="AH230" s="17"/>
    </row>
    <row r="231" spans="1:34" ht="15.75" outlineLevel="2" x14ac:dyDescent="0.25">
      <c r="A231" s="10">
        <v>5</v>
      </c>
      <c r="B231" s="12" t="s">
        <v>155</v>
      </c>
      <c r="C231" s="78"/>
      <c r="D231" s="78">
        <v>652</v>
      </c>
      <c r="E231" s="109">
        <v>107</v>
      </c>
      <c r="F231" s="41"/>
      <c r="G231" s="113">
        <v>1.014</v>
      </c>
      <c r="H231" s="13" t="s">
        <v>8</v>
      </c>
      <c r="I231" s="13" t="s">
        <v>274</v>
      </c>
      <c r="J231" s="52">
        <v>1230500</v>
      </c>
      <c r="K231" s="52">
        <v>102541.67</v>
      </c>
      <c r="L231" s="51">
        <v>0.81071280000000001</v>
      </c>
      <c r="M231" s="14">
        <f t="shared" si="132"/>
        <v>83131.839999999997</v>
      </c>
      <c r="N231" s="14">
        <f t="shared" si="109"/>
        <v>83131.839999999997</v>
      </c>
      <c r="O231" s="14">
        <f t="shared" si="110"/>
        <v>83131.839999999997</v>
      </c>
      <c r="P231" s="13" t="s">
        <v>274</v>
      </c>
      <c r="Q231" s="52">
        <v>1230500</v>
      </c>
      <c r="R231" s="52">
        <v>102541.67</v>
      </c>
      <c r="S231" s="92">
        <v>0.81071280000000001</v>
      </c>
      <c r="T231" s="100">
        <f t="shared" si="133"/>
        <v>84295.69022400926</v>
      </c>
      <c r="U231" s="14">
        <f t="shared" si="135"/>
        <v>84295.69022400926</v>
      </c>
      <c r="V231" s="14">
        <f t="shared" si="135"/>
        <v>84295.69022400926</v>
      </c>
      <c r="W231" s="14">
        <f t="shared" si="135"/>
        <v>84295.69022400926</v>
      </c>
      <c r="X231" s="14">
        <f t="shared" si="135"/>
        <v>84295.69022400926</v>
      </c>
      <c r="Y231" s="14">
        <f t="shared" si="135"/>
        <v>84295.69022400926</v>
      </c>
      <c r="Z231" s="14">
        <f t="shared" si="135"/>
        <v>84295.69022400926</v>
      </c>
      <c r="AA231" s="14">
        <f t="shared" si="135"/>
        <v>84295.69022400926</v>
      </c>
      <c r="AB231" s="14">
        <f t="shared" si="135"/>
        <v>84295.69022400926</v>
      </c>
      <c r="AC231" s="74">
        <f t="shared" si="134"/>
        <v>1008056.7320160831</v>
      </c>
      <c r="AE231" s="48"/>
      <c r="AH231" s="17"/>
    </row>
    <row r="232" spans="1:34" ht="15.75" outlineLevel="2" x14ac:dyDescent="0.25">
      <c r="A232" s="10">
        <v>6</v>
      </c>
      <c r="B232" s="12" t="s">
        <v>156</v>
      </c>
      <c r="C232" s="78"/>
      <c r="D232" s="78">
        <v>460</v>
      </c>
      <c r="E232" s="109">
        <v>73</v>
      </c>
      <c r="F232" s="41"/>
      <c r="G232" s="113">
        <v>1.01</v>
      </c>
      <c r="H232" s="13" t="s">
        <v>8</v>
      </c>
      <c r="I232" s="13" t="s">
        <v>274</v>
      </c>
      <c r="J232" s="52">
        <v>1230500</v>
      </c>
      <c r="K232" s="52">
        <v>102541.67</v>
      </c>
      <c r="L232" s="51">
        <v>0.81071280000000001</v>
      </c>
      <c r="M232" s="14">
        <f t="shared" si="132"/>
        <v>83131.839999999997</v>
      </c>
      <c r="N232" s="14">
        <f t="shared" si="109"/>
        <v>83131.839999999997</v>
      </c>
      <c r="O232" s="14">
        <f t="shared" si="110"/>
        <v>83131.839999999997</v>
      </c>
      <c r="P232" s="13" t="s">
        <v>274</v>
      </c>
      <c r="Q232" s="52">
        <v>1230500</v>
      </c>
      <c r="R232" s="52">
        <v>102541.67</v>
      </c>
      <c r="S232" s="92">
        <v>0.81071280000000001</v>
      </c>
      <c r="T232" s="100">
        <f t="shared" si="133"/>
        <v>83963.162846399762</v>
      </c>
      <c r="U232" s="14">
        <f t="shared" si="135"/>
        <v>83963.162846399762</v>
      </c>
      <c r="V232" s="14">
        <f t="shared" si="135"/>
        <v>83963.162846399762</v>
      </c>
      <c r="W232" s="14">
        <f t="shared" si="135"/>
        <v>83963.162846399762</v>
      </c>
      <c r="X232" s="14">
        <f t="shared" si="135"/>
        <v>83963.162846399762</v>
      </c>
      <c r="Y232" s="14">
        <f t="shared" si="135"/>
        <v>83963.162846399762</v>
      </c>
      <c r="Z232" s="14">
        <f t="shared" si="135"/>
        <v>83963.162846399762</v>
      </c>
      <c r="AA232" s="14">
        <f t="shared" si="135"/>
        <v>83963.162846399762</v>
      </c>
      <c r="AB232" s="14">
        <f t="shared" si="135"/>
        <v>83963.162846399762</v>
      </c>
      <c r="AC232" s="74">
        <f t="shared" si="134"/>
        <v>1005063.9856175976</v>
      </c>
      <c r="AE232" s="48"/>
      <c r="AH232" s="17"/>
    </row>
    <row r="233" spans="1:34" ht="15.75" outlineLevel="2" x14ac:dyDescent="0.25">
      <c r="A233" s="10">
        <v>7</v>
      </c>
      <c r="B233" s="12" t="s">
        <v>157</v>
      </c>
      <c r="C233" s="78"/>
      <c r="D233" s="78">
        <v>256</v>
      </c>
      <c r="E233" s="109">
        <v>52</v>
      </c>
      <c r="F233" s="41"/>
      <c r="G233" s="113">
        <v>1.014</v>
      </c>
      <c r="H233" s="13" t="s">
        <v>8</v>
      </c>
      <c r="I233" s="13" t="s">
        <v>274</v>
      </c>
      <c r="J233" s="52">
        <v>1230500</v>
      </c>
      <c r="K233" s="52">
        <v>102541.67</v>
      </c>
      <c r="L233" s="51">
        <v>0.38530320000000001</v>
      </c>
      <c r="M233" s="14">
        <f t="shared" si="132"/>
        <v>39509.629999999997</v>
      </c>
      <c r="N233" s="14">
        <f t="shared" si="109"/>
        <v>39509.629999999997</v>
      </c>
      <c r="O233" s="14">
        <f t="shared" si="110"/>
        <v>39509.629999999997</v>
      </c>
      <c r="P233" s="13" t="s">
        <v>274</v>
      </c>
      <c r="Q233" s="52">
        <v>1230500</v>
      </c>
      <c r="R233" s="52">
        <v>102541.67</v>
      </c>
      <c r="S233" s="92">
        <v>0.38530320000000001</v>
      </c>
      <c r="T233" s="100">
        <f t="shared" si="133"/>
        <v>40062.768454524819</v>
      </c>
      <c r="U233" s="14">
        <f t="shared" si="135"/>
        <v>40062.768454524819</v>
      </c>
      <c r="V233" s="14">
        <f t="shared" si="135"/>
        <v>40062.768454524819</v>
      </c>
      <c r="W233" s="14">
        <f t="shared" si="135"/>
        <v>40062.768454524819</v>
      </c>
      <c r="X233" s="14">
        <f t="shared" si="135"/>
        <v>40062.768454524819</v>
      </c>
      <c r="Y233" s="14">
        <f t="shared" si="135"/>
        <v>40062.768454524819</v>
      </c>
      <c r="Z233" s="14">
        <f t="shared" si="135"/>
        <v>40062.768454524819</v>
      </c>
      <c r="AA233" s="14">
        <f t="shared" si="135"/>
        <v>40062.768454524819</v>
      </c>
      <c r="AB233" s="14">
        <f t="shared" si="135"/>
        <v>40062.768454524819</v>
      </c>
      <c r="AC233" s="74">
        <f t="shared" si="134"/>
        <v>479093.80609072326</v>
      </c>
      <c r="AE233" s="48"/>
      <c r="AH233" s="17"/>
    </row>
    <row r="234" spans="1:34" ht="15.75" outlineLevel="2" x14ac:dyDescent="0.25">
      <c r="A234" s="10">
        <v>8</v>
      </c>
      <c r="B234" s="12" t="s">
        <v>158</v>
      </c>
      <c r="C234" s="78"/>
      <c r="D234" s="78">
        <v>658</v>
      </c>
      <c r="E234" s="109">
        <v>109</v>
      </c>
      <c r="F234" s="41"/>
      <c r="G234" s="113">
        <v>1.022</v>
      </c>
      <c r="H234" s="13" t="s">
        <v>8</v>
      </c>
      <c r="I234" s="13" t="s">
        <v>274</v>
      </c>
      <c r="J234" s="52">
        <v>1230500</v>
      </c>
      <c r="K234" s="52">
        <v>102541.67</v>
      </c>
      <c r="L234" s="51">
        <v>0.52710639999999997</v>
      </c>
      <c r="M234" s="14">
        <f t="shared" si="132"/>
        <v>54050.37</v>
      </c>
      <c r="N234" s="14">
        <f t="shared" si="109"/>
        <v>54050.37</v>
      </c>
      <c r="O234" s="14">
        <f t="shared" si="110"/>
        <v>54050.37</v>
      </c>
      <c r="P234" s="13" t="s">
        <v>274</v>
      </c>
      <c r="Q234" s="52">
        <v>1230500</v>
      </c>
      <c r="R234" s="52">
        <v>102541.67</v>
      </c>
      <c r="S234" s="92">
        <v>0.52710639999999997</v>
      </c>
      <c r="T234" s="100">
        <f t="shared" si="133"/>
        <v>55239.478675209131</v>
      </c>
      <c r="U234" s="14">
        <f t="shared" si="135"/>
        <v>55239.478675209131</v>
      </c>
      <c r="V234" s="14">
        <f t="shared" si="135"/>
        <v>55239.478675209131</v>
      </c>
      <c r="W234" s="14">
        <f t="shared" si="135"/>
        <v>55239.478675209131</v>
      </c>
      <c r="X234" s="14">
        <f t="shared" si="135"/>
        <v>55239.478675209131</v>
      </c>
      <c r="Y234" s="14">
        <f t="shared" si="135"/>
        <v>55239.478675209131</v>
      </c>
      <c r="Z234" s="14">
        <f t="shared" si="135"/>
        <v>55239.478675209131</v>
      </c>
      <c r="AA234" s="14">
        <f t="shared" si="135"/>
        <v>55239.478675209131</v>
      </c>
      <c r="AB234" s="14">
        <f t="shared" si="135"/>
        <v>55239.478675209131</v>
      </c>
      <c r="AC234" s="74">
        <f t="shared" si="134"/>
        <v>659306.41807688202</v>
      </c>
      <c r="AE234" s="48"/>
      <c r="AH234" s="17"/>
    </row>
    <row r="235" spans="1:34" ht="15.75" outlineLevel="2" x14ac:dyDescent="0.25">
      <c r="A235" s="10">
        <v>9</v>
      </c>
      <c r="B235" s="12" t="s">
        <v>159</v>
      </c>
      <c r="C235" s="78"/>
      <c r="D235" s="78">
        <v>614</v>
      </c>
      <c r="E235" s="109">
        <v>62</v>
      </c>
      <c r="F235" s="41"/>
      <c r="G235" s="113">
        <v>1.008</v>
      </c>
      <c r="H235" s="13" t="s">
        <v>8</v>
      </c>
      <c r="I235" s="13" t="s">
        <v>274</v>
      </c>
      <c r="J235" s="52">
        <v>1230500</v>
      </c>
      <c r="K235" s="52">
        <v>102541.67</v>
      </c>
      <c r="L235" s="51">
        <v>0.81071280000000001</v>
      </c>
      <c r="M235" s="14">
        <f t="shared" si="132"/>
        <v>83131.839999999997</v>
      </c>
      <c r="N235" s="14">
        <f t="shared" si="109"/>
        <v>83131.839999999997</v>
      </c>
      <c r="O235" s="14">
        <f t="shared" si="110"/>
        <v>83131.839999999997</v>
      </c>
      <c r="P235" s="13" t="s">
        <v>274</v>
      </c>
      <c r="Q235" s="52">
        <v>1230500</v>
      </c>
      <c r="R235" s="52">
        <v>102541.67</v>
      </c>
      <c r="S235" s="92">
        <v>0.81071280000000001</v>
      </c>
      <c r="T235" s="100">
        <f t="shared" si="133"/>
        <v>83796.899157595006</v>
      </c>
      <c r="U235" s="14">
        <f t="shared" si="135"/>
        <v>83796.899157595006</v>
      </c>
      <c r="V235" s="14">
        <f t="shared" si="135"/>
        <v>83796.899157595006</v>
      </c>
      <c r="W235" s="14">
        <f t="shared" si="135"/>
        <v>83796.899157595006</v>
      </c>
      <c r="X235" s="14">
        <f t="shared" si="135"/>
        <v>83796.899157595006</v>
      </c>
      <c r="Y235" s="14">
        <f t="shared" si="135"/>
        <v>83796.899157595006</v>
      </c>
      <c r="Z235" s="14">
        <f t="shared" si="135"/>
        <v>83796.899157595006</v>
      </c>
      <c r="AA235" s="14">
        <f t="shared" si="135"/>
        <v>83796.899157595006</v>
      </c>
      <c r="AB235" s="14">
        <f t="shared" si="135"/>
        <v>83796.899157595006</v>
      </c>
      <c r="AC235" s="74">
        <f t="shared" si="134"/>
        <v>1003567.6124183551</v>
      </c>
      <c r="AE235" s="48"/>
      <c r="AH235" s="17"/>
    </row>
    <row r="236" spans="1:34" ht="15.75" outlineLevel="2" x14ac:dyDescent="0.25">
      <c r="A236" s="10">
        <v>10</v>
      </c>
      <c r="B236" s="12" t="s">
        <v>160</v>
      </c>
      <c r="C236" s="78"/>
      <c r="D236" s="78">
        <v>572</v>
      </c>
      <c r="E236" s="109">
        <v>90</v>
      </c>
      <c r="F236" s="41"/>
      <c r="G236" s="113">
        <v>1.012</v>
      </c>
      <c r="H236" s="13" t="s">
        <v>8</v>
      </c>
      <c r="I236" s="13" t="s">
        <v>274</v>
      </c>
      <c r="J236" s="52">
        <v>1230500</v>
      </c>
      <c r="K236" s="52">
        <v>102541.67</v>
      </c>
      <c r="L236" s="51">
        <v>0.81071280000000001</v>
      </c>
      <c r="M236" s="14">
        <f t="shared" si="132"/>
        <v>83131.839999999997</v>
      </c>
      <c r="N236" s="14">
        <f t="shared" si="109"/>
        <v>83131.839999999997</v>
      </c>
      <c r="O236" s="14">
        <f t="shared" si="110"/>
        <v>83131.839999999997</v>
      </c>
      <c r="P236" s="13" t="s">
        <v>274</v>
      </c>
      <c r="Q236" s="52">
        <v>1230500</v>
      </c>
      <c r="R236" s="52">
        <v>102541.67</v>
      </c>
      <c r="S236" s="92">
        <v>0.81071280000000001</v>
      </c>
      <c r="T236" s="100">
        <f t="shared" si="133"/>
        <v>84129.426535204504</v>
      </c>
      <c r="U236" s="14">
        <f t="shared" si="135"/>
        <v>84129.426535204504</v>
      </c>
      <c r="V236" s="14">
        <f t="shared" si="135"/>
        <v>84129.426535204504</v>
      </c>
      <c r="W236" s="14">
        <f t="shared" si="135"/>
        <v>84129.426535204504</v>
      </c>
      <c r="X236" s="14">
        <f t="shared" si="135"/>
        <v>84129.426535204504</v>
      </c>
      <c r="Y236" s="14">
        <f t="shared" si="135"/>
        <v>84129.426535204504</v>
      </c>
      <c r="Z236" s="14">
        <f t="shared" si="135"/>
        <v>84129.426535204504</v>
      </c>
      <c r="AA236" s="14">
        <f t="shared" si="135"/>
        <v>84129.426535204504</v>
      </c>
      <c r="AB236" s="14">
        <f t="shared" si="135"/>
        <v>84129.426535204504</v>
      </c>
      <c r="AC236" s="74">
        <f t="shared" si="134"/>
        <v>1006560.3588168406</v>
      </c>
      <c r="AE236" s="48"/>
      <c r="AH236" s="17"/>
    </row>
    <row r="237" spans="1:34" ht="15.75" outlineLevel="2" x14ac:dyDescent="0.25">
      <c r="A237" s="10">
        <v>11</v>
      </c>
      <c r="B237" s="12" t="s">
        <v>161</v>
      </c>
      <c r="C237" s="78"/>
      <c r="D237" s="78">
        <v>809</v>
      </c>
      <c r="E237" s="109">
        <v>93</v>
      </c>
      <c r="F237" s="41"/>
      <c r="G237" s="113">
        <v>1.012</v>
      </c>
      <c r="H237" s="13" t="s">
        <v>8</v>
      </c>
      <c r="I237" s="13" t="s">
        <v>274</v>
      </c>
      <c r="J237" s="52">
        <v>1230500</v>
      </c>
      <c r="K237" s="52">
        <v>102541.67</v>
      </c>
      <c r="L237" s="51">
        <v>0.81071280000000001</v>
      </c>
      <c r="M237" s="14">
        <f t="shared" si="132"/>
        <v>83131.839999999997</v>
      </c>
      <c r="N237" s="14">
        <f t="shared" si="109"/>
        <v>83131.839999999997</v>
      </c>
      <c r="O237" s="14">
        <f t="shared" si="110"/>
        <v>83131.839999999997</v>
      </c>
      <c r="P237" s="13" t="s">
        <v>274</v>
      </c>
      <c r="Q237" s="52">
        <v>1230500</v>
      </c>
      <c r="R237" s="52">
        <v>102541.67</v>
      </c>
      <c r="S237" s="92">
        <v>0.81071280000000001</v>
      </c>
      <c r="T237" s="100">
        <f t="shared" si="133"/>
        <v>84129.426535204504</v>
      </c>
      <c r="U237" s="14">
        <f t="shared" si="135"/>
        <v>84129.426535204504</v>
      </c>
      <c r="V237" s="14">
        <f t="shared" si="135"/>
        <v>84129.426535204504</v>
      </c>
      <c r="W237" s="14">
        <f t="shared" si="135"/>
        <v>84129.426535204504</v>
      </c>
      <c r="X237" s="14">
        <f t="shared" si="135"/>
        <v>84129.426535204504</v>
      </c>
      <c r="Y237" s="14">
        <f t="shared" si="135"/>
        <v>84129.426535204504</v>
      </c>
      <c r="Z237" s="14">
        <f t="shared" si="135"/>
        <v>84129.426535204504</v>
      </c>
      <c r="AA237" s="14">
        <f t="shared" si="135"/>
        <v>84129.426535204504</v>
      </c>
      <c r="AB237" s="14">
        <f t="shared" si="135"/>
        <v>84129.426535204504</v>
      </c>
      <c r="AC237" s="74">
        <f t="shared" si="134"/>
        <v>1006560.3588168406</v>
      </c>
      <c r="AE237" s="48"/>
      <c r="AH237" s="17"/>
    </row>
    <row r="238" spans="1:34" ht="15.75" outlineLevel="2" x14ac:dyDescent="0.25">
      <c r="A238" s="10">
        <v>12</v>
      </c>
      <c r="B238" s="12" t="s">
        <v>162</v>
      </c>
      <c r="C238" s="78"/>
      <c r="D238" s="78">
        <v>262</v>
      </c>
      <c r="E238" s="109">
        <v>73</v>
      </c>
      <c r="F238" s="41"/>
      <c r="G238" s="113">
        <v>1.01</v>
      </c>
      <c r="H238" s="13" t="s">
        <v>8</v>
      </c>
      <c r="I238" s="13" t="s">
        <v>274</v>
      </c>
      <c r="J238" s="52">
        <v>1230500</v>
      </c>
      <c r="K238" s="52">
        <v>102541.67</v>
      </c>
      <c r="L238" s="51">
        <v>0.81071280000000001</v>
      </c>
      <c r="M238" s="14">
        <f t="shared" si="132"/>
        <v>83131.839999999997</v>
      </c>
      <c r="N238" s="14">
        <f t="shared" si="109"/>
        <v>83131.839999999997</v>
      </c>
      <c r="O238" s="14">
        <f t="shared" si="110"/>
        <v>83131.839999999997</v>
      </c>
      <c r="P238" s="13" t="s">
        <v>274</v>
      </c>
      <c r="Q238" s="52">
        <v>1230500</v>
      </c>
      <c r="R238" s="52">
        <v>102541.67</v>
      </c>
      <c r="S238" s="92">
        <v>0.81071280000000001</v>
      </c>
      <c r="T238" s="100">
        <f t="shared" si="133"/>
        <v>83963.162846399762</v>
      </c>
      <c r="U238" s="14">
        <f t="shared" si="135"/>
        <v>83963.162846399762</v>
      </c>
      <c r="V238" s="14">
        <f t="shared" si="135"/>
        <v>83963.162846399762</v>
      </c>
      <c r="W238" s="14">
        <f t="shared" si="135"/>
        <v>83963.162846399762</v>
      </c>
      <c r="X238" s="14">
        <f t="shared" si="135"/>
        <v>83963.162846399762</v>
      </c>
      <c r="Y238" s="14">
        <f t="shared" si="135"/>
        <v>83963.162846399762</v>
      </c>
      <c r="Z238" s="14">
        <f t="shared" si="135"/>
        <v>83963.162846399762</v>
      </c>
      <c r="AA238" s="14">
        <f t="shared" si="135"/>
        <v>83963.162846399762</v>
      </c>
      <c r="AB238" s="14">
        <f t="shared" si="135"/>
        <v>83963.162846399762</v>
      </c>
      <c r="AC238" s="74">
        <f t="shared" si="134"/>
        <v>1005063.9856175976</v>
      </c>
      <c r="AE238" s="48"/>
      <c r="AH238" s="17"/>
    </row>
    <row r="239" spans="1:34" ht="15.75" outlineLevel="2" x14ac:dyDescent="0.25">
      <c r="A239" s="10">
        <v>13</v>
      </c>
      <c r="B239" s="12" t="s">
        <v>163</v>
      </c>
      <c r="C239" s="78"/>
      <c r="D239" s="78">
        <v>294</v>
      </c>
      <c r="E239" s="109">
        <v>26</v>
      </c>
      <c r="F239" s="41"/>
      <c r="G239" s="113">
        <v>1.0029999999999999</v>
      </c>
      <c r="H239" s="13" t="s">
        <v>8</v>
      </c>
      <c r="I239" s="13" t="s">
        <v>274</v>
      </c>
      <c r="J239" s="52">
        <v>1230500</v>
      </c>
      <c r="K239" s="52">
        <v>102541.67</v>
      </c>
      <c r="L239" s="51">
        <v>0.81071280000000001</v>
      </c>
      <c r="M239" s="14">
        <f t="shared" si="132"/>
        <v>83131.839999999997</v>
      </c>
      <c r="N239" s="14">
        <f t="shared" si="109"/>
        <v>83131.839999999997</v>
      </c>
      <c r="O239" s="14">
        <f t="shared" si="110"/>
        <v>83131.839999999997</v>
      </c>
      <c r="P239" s="13" t="s">
        <v>274</v>
      </c>
      <c r="Q239" s="52">
        <v>1230500</v>
      </c>
      <c r="R239" s="52">
        <v>102541.67</v>
      </c>
      <c r="S239" s="92">
        <v>0.81071280000000001</v>
      </c>
      <c r="T239" s="100">
        <f t="shared" si="133"/>
        <v>83381.239935583115</v>
      </c>
      <c r="U239" s="14">
        <f t="shared" si="135"/>
        <v>83381.239935583115</v>
      </c>
      <c r="V239" s="14">
        <f t="shared" si="135"/>
        <v>83381.239935583115</v>
      </c>
      <c r="W239" s="14">
        <f t="shared" si="135"/>
        <v>83381.239935583115</v>
      </c>
      <c r="X239" s="14">
        <f t="shared" si="135"/>
        <v>83381.239935583115</v>
      </c>
      <c r="Y239" s="14">
        <f t="shared" si="135"/>
        <v>83381.239935583115</v>
      </c>
      <c r="Z239" s="14">
        <f t="shared" si="135"/>
        <v>83381.239935583115</v>
      </c>
      <c r="AA239" s="14">
        <f t="shared" si="135"/>
        <v>83381.239935583115</v>
      </c>
      <c r="AB239" s="14">
        <f t="shared" si="135"/>
        <v>83381.239935583115</v>
      </c>
      <c r="AC239" s="74">
        <f t="shared" si="134"/>
        <v>999826.67942024779</v>
      </c>
      <c r="AE239" s="48"/>
      <c r="AH239" s="17"/>
    </row>
    <row r="240" spans="1:34" ht="15.75" outlineLevel="2" x14ac:dyDescent="0.25">
      <c r="A240" s="10">
        <v>14</v>
      </c>
      <c r="B240" s="12" t="s">
        <v>164</v>
      </c>
      <c r="C240" s="78"/>
      <c r="D240" s="78">
        <v>364</v>
      </c>
      <c r="E240" s="109">
        <v>71</v>
      </c>
      <c r="F240" s="41">
        <v>1</v>
      </c>
      <c r="G240" s="113">
        <v>1</v>
      </c>
      <c r="H240" s="13" t="s">
        <v>8</v>
      </c>
      <c r="I240" s="13" t="s">
        <v>274</v>
      </c>
      <c r="J240" s="52">
        <v>1230500</v>
      </c>
      <c r="K240" s="52">
        <v>102541.67</v>
      </c>
      <c r="L240" s="51">
        <v>0.81071280000000001</v>
      </c>
      <c r="M240" s="14">
        <f t="shared" si="132"/>
        <v>83131.839999999997</v>
      </c>
      <c r="N240" s="14">
        <f t="shared" si="109"/>
        <v>83131.839999999997</v>
      </c>
      <c r="O240" s="14">
        <f t="shared" si="110"/>
        <v>83131.839999999997</v>
      </c>
      <c r="P240" s="13" t="s">
        <v>274</v>
      </c>
      <c r="Q240" s="52">
        <v>1230500</v>
      </c>
      <c r="R240" s="52">
        <v>102541.67</v>
      </c>
      <c r="S240" s="92">
        <v>0.81071280000000001</v>
      </c>
      <c r="T240" s="100">
        <f t="shared" si="133"/>
        <v>83131.844402375995</v>
      </c>
      <c r="U240" s="14">
        <f t="shared" si="135"/>
        <v>83131.844402375995</v>
      </c>
      <c r="V240" s="14">
        <f t="shared" si="135"/>
        <v>83131.844402375995</v>
      </c>
      <c r="W240" s="14">
        <f t="shared" si="135"/>
        <v>83131.844402375995</v>
      </c>
      <c r="X240" s="14">
        <f t="shared" si="135"/>
        <v>83131.844402375995</v>
      </c>
      <c r="Y240" s="14">
        <f t="shared" si="135"/>
        <v>83131.844402375995</v>
      </c>
      <c r="Z240" s="14">
        <f t="shared" si="135"/>
        <v>83131.844402375995</v>
      </c>
      <c r="AA240" s="14">
        <f t="shared" si="135"/>
        <v>83131.844402375995</v>
      </c>
      <c r="AB240" s="14">
        <f t="shared" si="135"/>
        <v>83131.844402375995</v>
      </c>
      <c r="AC240" s="74">
        <f t="shared" si="134"/>
        <v>997582.11962138384</v>
      </c>
      <c r="AE240" s="48"/>
      <c r="AH240" s="17"/>
    </row>
    <row r="241" spans="1:34" ht="15.75" outlineLevel="2" x14ac:dyDescent="0.25">
      <c r="A241" s="43">
        <v>15</v>
      </c>
      <c r="B241" s="24" t="s">
        <v>265</v>
      </c>
      <c r="C241" s="78"/>
      <c r="D241" s="78">
        <v>112</v>
      </c>
      <c r="E241" s="109">
        <v>4</v>
      </c>
      <c r="F241" s="41"/>
      <c r="G241" s="113">
        <v>1.0009999999999999</v>
      </c>
      <c r="H241" s="13" t="s">
        <v>8</v>
      </c>
      <c r="I241" s="13" t="s">
        <v>274</v>
      </c>
      <c r="J241" s="52">
        <v>1230500</v>
      </c>
      <c r="K241" s="52">
        <v>102541.67</v>
      </c>
      <c r="L241" s="51">
        <v>0.52710639999999997</v>
      </c>
      <c r="M241" s="14">
        <f t="shared" si="132"/>
        <v>54050.37</v>
      </c>
      <c r="N241" s="14">
        <f t="shared" si="109"/>
        <v>54050.37</v>
      </c>
      <c r="O241" s="14">
        <f t="shared" si="110"/>
        <v>54050.37</v>
      </c>
      <c r="P241" s="13" t="s">
        <v>274</v>
      </c>
      <c r="Q241" s="52">
        <v>1230500</v>
      </c>
      <c r="R241" s="52">
        <v>102541.67</v>
      </c>
      <c r="S241" s="92">
        <v>0.52710639999999997</v>
      </c>
      <c r="T241" s="100">
        <f t="shared" si="133"/>
        <v>54104.420894211682</v>
      </c>
      <c r="U241" s="14">
        <f t="shared" si="135"/>
        <v>54104.420894211682</v>
      </c>
      <c r="V241" s="14">
        <f t="shared" si="135"/>
        <v>54104.420894211682</v>
      </c>
      <c r="W241" s="14">
        <f t="shared" si="135"/>
        <v>54104.420894211682</v>
      </c>
      <c r="X241" s="14">
        <f t="shared" si="135"/>
        <v>54104.420894211682</v>
      </c>
      <c r="Y241" s="14">
        <f t="shared" si="135"/>
        <v>54104.420894211682</v>
      </c>
      <c r="Z241" s="14">
        <f t="shared" si="135"/>
        <v>54104.420894211682</v>
      </c>
      <c r="AA241" s="14">
        <f t="shared" si="135"/>
        <v>54104.420894211682</v>
      </c>
      <c r="AB241" s="14">
        <f t="shared" si="135"/>
        <v>54104.420894211682</v>
      </c>
      <c r="AC241" s="74">
        <f t="shared" si="134"/>
        <v>649090.89804790495</v>
      </c>
      <c r="AE241" s="48"/>
      <c r="AH241" s="17"/>
    </row>
    <row r="242" spans="1:34" ht="15.75" outlineLevel="2" x14ac:dyDescent="0.25">
      <c r="A242" s="43">
        <v>16</v>
      </c>
      <c r="B242" s="24" t="s">
        <v>266</v>
      </c>
      <c r="C242" s="78"/>
      <c r="D242" s="78">
        <v>246</v>
      </c>
      <c r="E242" s="109">
        <v>26</v>
      </c>
      <c r="F242" s="41"/>
      <c r="G242" s="113">
        <v>1.0049999999999999</v>
      </c>
      <c r="H242" s="13" t="s">
        <v>8</v>
      </c>
      <c r="I242" s="13" t="s">
        <v>274</v>
      </c>
      <c r="J242" s="52">
        <v>1230500</v>
      </c>
      <c r="K242" s="52">
        <v>102541.67</v>
      </c>
      <c r="L242" s="51">
        <v>0.52710639999999997</v>
      </c>
      <c r="M242" s="14">
        <f t="shared" si="132"/>
        <v>54050.37</v>
      </c>
      <c r="N242" s="14">
        <f t="shared" si="109"/>
        <v>54050.37</v>
      </c>
      <c r="O242" s="14">
        <f t="shared" si="110"/>
        <v>54050.37</v>
      </c>
      <c r="P242" s="13" t="s">
        <v>274</v>
      </c>
      <c r="Q242" s="52">
        <v>1230500</v>
      </c>
      <c r="R242" s="52">
        <v>102541.67</v>
      </c>
      <c r="S242" s="92">
        <v>0.52710639999999997</v>
      </c>
      <c r="T242" s="100">
        <f t="shared" si="133"/>
        <v>54320.622376306434</v>
      </c>
      <c r="U242" s="14">
        <f t="shared" si="135"/>
        <v>54320.622376306434</v>
      </c>
      <c r="V242" s="14">
        <f t="shared" si="135"/>
        <v>54320.622376306434</v>
      </c>
      <c r="W242" s="14">
        <f t="shared" si="135"/>
        <v>54320.622376306434</v>
      </c>
      <c r="X242" s="14">
        <f t="shared" si="135"/>
        <v>54320.622376306434</v>
      </c>
      <c r="Y242" s="14">
        <f t="shared" si="135"/>
        <v>54320.622376306434</v>
      </c>
      <c r="Z242" s="14">
        <f t="shared" si="135"/>
        <v>54320.622376306434</v>
      </c>
      <c r="AA242" s="14">
        <f t="shared" si="135"/>
        <v>54320.622376306434</v>
      </c>
      <c r="AB242" s="14">
        <f t="shared" si="135"/>
        <v>54320.622376306434</v>
      </c>
      <c r="AC242" s="74">
        <f t="shared" si="134"/>
        <v>651036.71138675802</v>
      </c>
      <c r="AE242" s="48"/>
      <c r="AH242" s="17"/>
    </row>
    <row r="243" spans="1:34" ht="15.75" outlineLevel="2" x14ac:dyDescent="0.25">
      <c r="A243" s="43">
        <v>17</v>
      </c>
      <c r="B243" s="24" t="s">
        <v>267</v>
      </c>
      <c r="C243" s="78"/>
      <c r="D243" s="78">
        <v>510</v>
      </c>
      <c r="E243" s="109">
        <v>76</v>
      </c>
      <c r="F243" s="41"/>
      <c r="G243" s="113">
        <v>1.0149999999999999</v>
      </c>
      <c r="H243" s="13" t="s">
        <v>8</v>
      </c>
      <c r="I243" s="13" t="s">
        <v>274</v>
      </c>
      <c r="J243" s="52">
        <v>1230500</v>
      </c>
      <c r="K243" s="52">
        <v>102541.67</v>
      </c>
      <c r="L243" s="51">
        <v>0.52710639999999997</v>
      </c>
      <c r="M243" s="14">
        <f t="shared" si="132"/>
        <v>54050.37</v>
      </c>
      <c r="N243" s="14">
        <f t="shared" si="109"/>
        <v>54050.37</v>
      </c>
      <c r="O243" s="14">
        <f t="shared" si="110"/>
        <v>54050.37</v>
      </c>
      <c r="P243" s="13" t="s">
        <v>274</v>
      </c>
      <c r="Q243" s="52">
        <v>1230500</v>
      </c>
      <c r="R243" s="52">
        <v>102541.67</v>
      </c>
      <c r="S243" s="92">
        <v>0.52710639999999997</v>
      </c>
      <c r="T243" s="100">
        <f t="shared" si="133"/>
        <v>54861.126081543312</v>
      </c>
      <c r="U243" s="14">
        <f t="shared" si="135"/>
        <v>54861.126081543312</v>
      </c>
      <c r="V243" s="14">
        <f t="shared" si="135"/>
        <v>54861.126081543312</v>
      </c>
      <c r="W243" s="14">
        <f t="shared" si="135"/>
        <v>54861.126081543312</v>
      </c>
      <c r="X243" s="14">
        <f t="shared" si="135"/>
        <v>54861.126081543312</v>
      </c>
      <c r="Y243" s="14">
        <f t="shared" si="135"/>
        <v>54861.126081543312</v>
      </c>
      <c r="Z243" s="14">
        <f t="shared" si="135"/>
        <v>54861.126081543312</v>
      </c>
      <c r="AA243" s="14">
        <f t="shared" si="135"/>
        <v>54861.126081543312</v>
      </c>
      <c r="AB243" s="14">
        <f t="shared" si="135"/>
        <v>54861.126081543312</v>
      </c>
      <c r="AC243" s="74">
        <f t="shared" si="134"/>
        <v>655901.24473388982</v>
      </c>
      <c r="AE243" s="48"/>
      <c r="AH243" s="17"/>
    </row>
    <row r="244" spans="1:34" ht="15.75" outlineLevel="2" x14ac:dyDescent="0.25">
      <c r="A244" s="43">
        <v>18</v>
      </c>
      <c r="B244" s="24" t="s">
        <v>268</v>
      </c>
      <c r="C244" s="78"/>
      <c r="D244" s="78">
        <v>260</v>
      </c>
      <c r="E244" s="109">
        <v>35</v>
      </c>
      <c r="F244" s="41"/>
      <c r="G244" s="113">
        <v>1.0049999999999999</v>
      </c>
      <c r="H244" s="13" t="s">
        <v>8</v>
      </c>
      <c r="I244" s="13" t="s">
        <v>274</v>
      </c>
      <c r="J244" s="52">
        <v>1230500</v>
      </c>
      <c r="K244" s="52">
        <v>102541.67</v>
      </c>
      <c r="L244" s="51">
        <v>0.81071280000000001</v>
      </c>
      <c r="M244" s="14">
        <f t="shared" si="132"/>
        <v>83131.839999999997</v>
      </c>
      <c r="N244" s="14">
        <f t="shared" si="109"/>
        <v>83131.839999999997</v>
      </c>
      <c r="O244" s="14">
        <f t="shared" si="110"/>
        <v>83131.839999999997</v>
      </c>
      <c r="P244" s="13" t="s">
        <v>274</v>
      </c>
      <c r="Q244" s="52">
        <v>1230500</v>
      </c>
      <c r="R244" s="52">
        <v>102541.67</v>
      </c>
      <c r="S244" s="92">
        <v>0.81071280000000001</v>
      </c>
      <c r="T244" s="100">
        <f t="shared" si="133"/>
        <v>83547.503624387871</v>
      </c>
      <c r="U244" s="14">
        <f t="shared" si="135"/>
        <v>83547.503624387871</v>
      </c>
      <c r="V244" s="14">
        <f t="shared" si="135"/>
        <v>83547.503624387871</v>
      </c>
      <c r="W244" s="14">
        <f t="shared" si="135"/>
        <v>83547.503624387871</v>
      </c>
      <c r="X244" s="14">
        <f t="shared" si="135"/>
        <v>83547.503624387871</v>
      </c>
      <c r="Y244" s="14">
        <f t="shared" si="135"/>
        <v>83547.503624387871</v>
      </c>
      <c r="Z244" s="14">
        <f t="shared" si="135"/>
        <v>83547.503624387871</v>
      </c>
      <c r="AA244" s="14">
        <f t="shared" si="135"/>
        <v>83547.503624387871</v>
      </c>
      <c r="AB244" s="14">
        <f t="shared" si="135"/>
        <v>83547.503624387871</v>
      </c>
      <c r="AC244" s="74">
        <f t="shared" si="134"/>
        <v>1001323.052619491</v>
      </c>
      <c r="AE244" s="48"/>
      <c r="AH244" s="17"/>
    </row>
    <row r="245" spans="1:34" ht="15.75" x14ac:dyDescent="0.25">
      <c r="A245" s="15">
        <v>13</v>
      </c>
      <c r="B245" s="24" t="s">
        <v>263</v>
      </c>
      <c r="C245" s="9">
        <f>C246+C248</f>
        <v>2</v>
      </c>
      <c r="D245" s="68">
        <f t="shared" ref="D245:G245" si="136">D246+D248</f>
        <v>2267</v>
      </c>
      <c r="E245" s="111">
        <f t="shared" si="136"/>
        <v>692</v>
      </c>
      <c r="F245" s="68"/>
      <c r="G245" s="112">
        <f t="shared" si="136"/>
        <v>2.069</v>
      </c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93"/>
      <c r="T245" s="100"/>
      <c r="U245" s="14"/>
      <c r="V245" s="58"/>
      <c r="W245" s="58"/>
      <c r="X245" s="58"/>
      <c r="Y245" s="58"/>
      <c r="Z245" s="58"/>
      <c r="AA245" s="58"/>
      <c r="AB245" s="58"/>
      <c r="AC245" s="73">
        <f t="shared" ref="AC245" si="137">AC246+AC248</f>
        <v>2470963.1304173078</v>
      </c>
    </row>
    <row r="246" spans="1:34" ht="18.75" outlineLevel="1" x14ac:dyDescent="0.25">
      <c r="A246" s="10"/>
      <c r="B246" s="21" t="s">
        <v>6</v>
      </c>
      <c r="C246" s="23">
        <v>1</v>
      </c>
      <c r="D246" s="23">
        <f t="shared" ref="D246:AC246" si="138">D247</f>
        <v>409</v>
      </c>
      <c r="E246" s="114">
        <f t="shared" si="138"/>
        <v>129</v>
      </c>
      <c r="F246" s="23"/>
      <c r="G246" s="114">
        <f t="shared" si="138"/>
        <v>1.0169999999999999</v>
      </c>
      <c r="H246" s="23" t="str">
        <f t="shared" si="138"/>
        <v>-</v>
      </c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95"/>
      <c r="T246" s="100"/>
      <c r="U246" s="14"/>
      <c r="V246" s="22"/>
      <c r="W246" s="22"/>
      <c r="X246" s="22"/>
      <c r="Y246" s="22"/>
      <c r="Z246" s="22"/>
      <c r="AA246" s="22"/>
      <c r="AB246" s="22"/>
      <c r="AC246" s="76">
        <f t="shared" si="138"/>
        <v>1010301.2918149477</v>
      </c>
    </row>
    <row r="247" spans="1:34" ht="15.75" outlineLevel="2" x14ac:dyDescent="0.25">
      <c r="A247" s="10">
        <v>1</v>
      </c>
      <c r="B247" s="20" t="s">
        <v>165</v>
      </c>
      <c r="C247" s="78"/>
      <c r="D247" s="78">
        <v>409</v>
      </c>
      <c r="E247" s="109">
        <v>129</v>
      </c>
      <c r="F247" s="41"/>
      <c r="G247" s="113">
        <v>1.0169999999999999</v>
      </c>
      <c r="H247" s="13" t="s">
        <v>8</v>
      </c>
      <c r="I247" s="13" t="s">
        <v>274</v>
      </c>
      <c r="J247" s="52">
        <v>1230500</v>
      </c>
      <c r="K247" s="52">
        <v>102541.67</v>
      </c>
      <c r="L247" s="51">
        <v>0.81071280000000001</v>
      </c>
      <c r="M247" s="14">
        <f>ROUND(K247*L247,2)</f>
        <v>83131.839999999997</v>
      </c>
      <c r="N247" s="14">
        <f t="shared" si="109"/>
        <v>83131.839999999997</v>
      </c>
      <c r="O247" s="14">
        <f t="shared" si="110"/>
        <v>83131.839999999997</v>
      </c>
      <c r="P247" s="13" t="s">
        <v>274</v>
      </c>
      <c r="Q247" s="52">
        <v>1230500</v>
      </c>
      <c r="R247" s="52">
        <v>102541.67</v>
      </c>
      <c r="S247" s="92">
        <v>0.81071280000000001</v>
      </c>
      <c r="T247" s="100">
        <f>$R$247*S247*G247</f>
        <v>84545.08575721638</v>
      </c>
      <c r="U247" s="14">
        <f t="shared" ref="U247:AB262" si="139">T247</f>
        <v>84545.08575721638</v>
      </c>
      <c r="V247" s="14">
        <f t="shared" si="139"/>
        <v>84545.08575721638</v>
      </c>
      <c r="W247" s="14">
        <f t="shared" si="139"/>
        <v>84545.08575721638</v>
      </c>
      <c r="X247" s="14">
        <f t="shared" si="139"/>
        <v>84545.08575721638</v>
      </c>
      <c r="Y247" s="14">
        <f t="shared" si="139"/>
        <v>84545.08575721638</v>
      </c>
      <c r="Z247" s="14">
        <f t="shared" si="139"/>
        <v>84545.08575721638</v>
      </c>
      <c r="AA247" s="14">
        <f t="shared" si="139"/>
        <v>84545.08575721638</v>
      </c>
      <c r="AB247" s="14">
        <f t="shared" si="139"/>
        <v>84545.08575721638</v>
      </c>
      <c r="AC247" s="74">
        <f>M247+N247+O247+T247+U247+V247+W247+X247+Y247+Z247+AA247+AB247</f>
        <v>1010301.2918149477</v>
      </c>
    </row>
    <row r="248" spans="1:34" ht="18.75" outlineLevel="1" x14ac:dyDescent="0.25">
      <c r="A248" s="10"/>
      <c r="B248" s="21" t="s">
        <v>56</v>
      </c>
      <c r="C248" s="23">
        <v>1</v>
      </c>
      <c r="D248" s="69">
        <f t="shared" ref="D248:H248" si="140">D249</f>
        <v>1858</v>
      </c>
      <c r="E248" s="115">
        <f t="shared" si="140"/>
        <v>563</v>
      </c>
      <c r="F248" s="69"/>
      <c r="G248" s="116">
        <f t="shared" si="140"/>
        <v>1.052</v>
      </c>
      <c r="H248" s="69" t="str">
        <f t="shared" si="140"/>
        <v>-</v>
      </c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96"/>
      <c r="T248" s="100"/>
      <c r="U248" s="14"/>
      <c r="V248" s="61"/>
      <c r="W248" s="61"/>
      <c r="X248" s="61"/>
      <c r="Y248" s="61"/>
      <c r="Z248" s="61"/>
      <c r="AA248" s="61"/>
      <c r="AB248" s="61"/>
      <c r="AC248" s="76">
        <f t="shared" ref="AC248" si="141">AC249</f>
        <v>1460661.8386023599</v>
      </c>
    </row>
    <row r="249" spans="1:34" ht="31.5" outlineLevel="2" x14ac:dyDescent="0.25">
      <c r="A249" s="10">
        <v>2</v>
      </c>
      <c r="B249" s="20" t="s">
        <v>166</v>
      </c>
      <c r="C249" s="78"/>
      <c r="D249" s="78">
        <v>1858</v>
      </c>
      <c r="E249" s="109">
        <v>563</v>
      </c>
      <c r="F249" s="41"/>
      <c r="G249" s="113">
        <v>1.052</v>
      </c>
      <c r="H249" s="13" t="s">
        <v>8</v>
      </c>
      <c r="I249" s="13" t="s">
        <v>292</v>
      </c>
      <c r="J249" s="66">
        <v>2907100</v>
      </c>
      <c r="K249" s="66">
        <v>242258.33</v>
      </c>
      <c r="L249" s="51">
        <v>0.48358649999999997</v>
      </c>
      <c r="M249" s="14">
        <f>ROUND(K249*L249,2)</f>
        <v>117152.86</v>
      </c>
      <c r="N249" s="14">
        <f t="shared" si="109"/>
        <v>117152.86</v>
      </c>
      <c r="O249" s="14">
        <f t="shared" si="110"/>
        <v>117152.86</v>
      </c>
      <c r="P249" s="13" t="s">
        <v>292</v>
      </c>
      <c r="Q249" s="66">
        <v>2907100</v>
      </c>
      <c r="R249" s="66">
        <v>242258.33</v>
      </c>
      <c r="S249" s="92">
        <v>0.48358649999999997</v>
      </c>
      <c r="T249" s="100">
        <f>$R$249*S249*G249</f>
        <v>123244.80651137333</v>
      </c>
      <c r="U249" s="14">
        <f t="shared" si="139"/>
        <v>123244.80651137333</v>
      </c>
      <c r="V249" s="14">
        <f t="shared" si="139"/>
        <v>123244.80651137333</v>
      </c>
      <c r="W249" s="14">
        <f t="shared" si="139"/>
        <v>123244.80651137333</v>
      </c>
      <c r="X249" s="14">
        <f t="shared" si="139"/>
        <v>123244.80651137333</v>
      </c>
      <c r="Y249" s="14">
        <f t="shared" si="139"/>
        <v>123244.80651137333</v>
      </c>
      <c r="Z249" s="14">
        <f t="shared" si="139"/>
        <v>123244.80651137333</v>
      </c>
      <c r="AA249" s="14">
        <f t="shared" si="139"/>
        <v>123244.80651137333</v>
      </c>
      <c r="AB249" s="14">
        <f t="shared" si="139"/>
        <v>123244.80651137333</v>
      </c>
      <c r="AC249" s="74">
        <f>M249+N249+O249+T249+U249+V249+W249+X249+Y249+Z249+AA249+AB249</f>
        <v>1460661.8386023599</v>
      </c>
    </row>
    <row r="250" spans="1:34" ht="15.75" x14ac:dyDescent="0.25">
      <c r="A250" s="15">
        <v>14</v>
      </c>
      <c r="B250" s="24" t="s">
        <v>167</v>
      </c>
      <c r="C250" s="9">
        <f>C251+C254+C273</f>
        <v>21</v>
      </c>
      <c r="D250" s="9">
        <f t="shared" ref="D250:AC250" si="142">D251+D254+D273</f>
        <v>7425</v>
      </c>
      <c r="E250" s="79">
        <f t="shared" si="142"/>
        <v>1373</v>
      </c>
      <c r="F250" s="9">
        <f t="shared" si="142"/>
        <v>3.5</v>
      </c>
      <c r="G250" s="79">
        <f t="shared" si="142"/>
        <v>21.122</v>
      </c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77"/>
      <c r="T250" s="100"/>
      <c r="U250" s="14"/>
      <c r="V250" s="6"/>
      <c r="W250" s="6"/>
      <c r="X250" s="6"/>
      <c r="Y250" s="6"/>
      <c r="Z250" s="6"/>
      <c r="AA250" s="6"/>
      <c r="AB250" s="6"/>
      <c r="AC250" s="73">
        <f t="shared" si="142"/>
        <v>15941885.470826235</v>
      </c>
    </row>
    <row r="251" spans="1:34" ht="15.75" outlineLevel="1" x14ac:dyDescent="0.25">
      <c r="A251" s="15"/>
      <c r="B251" s="39" t="s">
        <v>195</v>
      </c>
      <c r="C251" s="9">
        <v>2</v>
      </c>
      <c r="D251" s="9">
        <f t="shared" ref="D251:G251" si="143">D252+D253</f>
        <v>142</v>
      </c>
      <c r="E251" s="79">
        <f t="shared" si="143"/>
        <v>21</v>
      </c>
      <c r="F251" s="9"/>
      <c r="G251" s="79">
        <f t="shared" si="143"/>
        <v>2.0069999999999997</v>
      </c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77"/>
      <c r="T251" s="100"/>
      <c r="U251" s="14"/>
      <c r="V251" s="6"/>
      <c r="W251" s="6"/>
      <c r="X251" s="6"/>
      <c r="Y251" s="6"/>
      <c r="Z251" s="6"/>
      <c r="AA251" s="6"/>
      <c r="AB251" s="6"/>
      <c r="AC251" s="73">
        <f t="shared" ref="AC251" si="144">AC252+AC253</f>
        <v>800513.74948603101</v>
      </c>
    </row>
    <row r="252" spans="1:34" ht="15.75" outlineLevel="2" x14ac:dyDescent="0.25">
      <c r="A252" s="10">
        <v>1</v>
      </c>
      <c r="B252" s="40" t="s">
        <v>226</v>
      </c>
      <c r="C252" s="9"/>
      <c r="D252" s="9">
        <v>77</v>
      </c>
      <c r="E252" s="79">
        <v>11</v>
      </c>
      <c r="F252" s="81"/>
      <c r="G252" s="113">
        <v>1.004</v>
      </c>
      <c r="H252" s="13" t="s">
        <v>8</v>
      </c>
      <c r="I252" s="13" t="s">
        <v>293</v>
      </c>
      <c r="J252" s="66">
        <v>922875</v>
      </c>
      <c r="K252" s="66">
        <v>76906.25</v>
      </c>
      <c r="L252" s="51">
        <v>0.43257099999999998</v>
      </c>
      <c r="M252" s="14">
        <f>ROUND(K252*L252,2)</f>
        <v>33267.410000000003</v>
      </c>
      <c r="N252" s="14">
        <f t="shared" si="109"/>
        <v>33267.410000000003</v>
      </c>
      <c r="O252" s="14">
        <f t="shared" si="110"/>
        <v>33267.410000000003</v>
      </c>
      <c r="P252" s="13" t="s">
        <v>293</v>
      </c>
      <c r="Q252" s="66">
        <v>922875</v>
      </c>
      <c r="R252" s="66">
        <v>76906.25</v>
      </c>
      <c r="S252" s="92">
        <v>0.43257099999999998</v>
      </c>
      <c r="T252" s="100">
        <f>$R$252*S252*G252</f>
        <v>33400.483122624995</v>
      </c>
      <c r="U252" s="14">
        <f t="shared" si="139"/>
        <v>33400.483122624995</v>
      </c>
      <c r="V252" s="14">
        <f t="shared" si="139"/>
        <v>33400.483122624995</v>
      </c>
      <c r="W252" s="14">
        <f t="shared" si="139"/>
        <v>33400.483122624995</v>
      </c>
      <c r="X252" s="14">
        <f t="shared" si="139"/>
        <v>33400.483122624995</v>
      </c>
      <c r="Y252" s="14">
        <f t="shared" si="139"/>
        <v>33400.483122624995</v>
      </c>
      <c r="Z252" s="14">
        <f t="shared" si="139"/>
        <v>33400.483122624995</v>
      </c>
      <c r="AA252" s="14">
        <f t="shared" si="139"/>
        <v>33400.483122624995</v>
      </c>
      <c r="AB252" s="14">
        <f t="shared" si="139"/>
        <v>33400.483122624995</v>
      </c>
      <c r="AC252" s="74">
        <f>M252+N252+O252+T252+U252+V252+W252+X252+Y252+Z252+AA252+AB252</f>
        <v>400406.57810362487</v>
      </c>
    </row>
    <row r="253" spans="1:34" ht="15.75" outlineLevel="2" x14ac:dyDescent="0.25">
      <c r="A253" s="10">
        <v>2</v>
      </c>
      <c r="B253" s="40" t="s">
        <v>227</v>
      </c>
      <c r="C253" s="9"/>
      <c r="D253" s="9">
        <v>65</v>
      </c>
      <c r="E253" s="79">
        <v>10</v>
      </c>
      <c r="F253" s="81"/>
      <c r="G253" s="113">
        <v>1.0029999999999999</v>
      </c>
      <c r="H253" s="13" t="s">
        <v>8</v>
      </c>
      <c r="I253" s="13" t="s">
        <v>293</v>
      </c>
      <c r="J253" s="66">
        <v>922875</v>
      </c>
      <c r="K253" s="66">
        <v>76906.25</v>
      </c>
      <c r="L253" s="51">
        <v>0.43257099999999998</v>
      </c>
      <c r="M253" s="14">
        <f>ROUND(K253*L253,2)</f>
        <v>33267.410000000003</v>
      </c>
      <c r="N253" s="14">
        <f t="shared" si="109"/>
        <v>33267.410000000003</v>
      </c>
      <c r="O253" s="14">
        <f t="shared" si="110"/>
        <v>33267.410000000003</v>
      </c>
      <c r="P253" s="13" t="s">
        <v>293</v>
      </c>
      <c r="Q253" s="66">
        <v>922875</v>
      </c>
      <c r="R253" s="66">
        <v>76906.25</v>
      </c>
      <c r="S253" s="92">
        <v>0.43257099999999998</v>
      </c>
      <c r="T253" s="100">
        <f>$R$253*S253*G253</f>
        <v>33367.21570915624</v>
      </c>
      <c r="U253" s="14">
        <f t="shared" si="139"/>
        <v>33367.21570915624</v>
      </c>
      <c r="V253" s="14">
        <f t="shared" si="139"/>
        <v>33367.21570915624</v>
      </c>
      <c r="W253" s="14">
        <f t="shared" si="139"/>
        <v>33367.21570915624</v>
      </c>
      <c r="X253" s="14">
        <f t="shared" si="139"/>
        <v>33367.21570915624</v>
      </c>
      <c r="Y253" s="14">
        <f t="shared" si="139"/>
        <v>33367.21570915624</v>
      </c>
      <c r="Z253" s="14">
        <f t="shared" si="139"/>
        <v>33367.21570915624</v>
      </c>
      <c r="AA253" s="14">
        <f t="shared" si="139"/>
        <v>33367.21570915624</v>
      </c>
      <c r="AB253" s="14">
        <f t="shared" si="139"/>
        <v>33367.21570915624</v>
      </c>
      <c r="AC253" s="74">
        <f>M253+N253+O253+T253+U253+V253+W253+X253+Y253+Z253+AA253+AB253</f>
        <v>400107.17138240614</v>
      </c>
    </row>
    <row r="254" spans="1:34" ht="18.75" outlineLevel="1" x14ac:dyDescent="0.25">
      <c r="A254" s="10"/>
      <c r="B254" s="21" t="s">
        <v>6</v>
      </c>
      <c r="C254" s="23">
        <v>18</v>
      </c>
      <c r="D254" s="69">
        <f t="shared" ref="D254:G254" si="145">SUM(D255:D272)</f>
        <v>6207</v>
      </c>
      <c r="E254" s="115">
        <f t="shared" si="145"/>
        <v>1149</v>
      </c>
      <c r="F254" s="69">
        <f t="shared" si="145"/>
        <v>2.5</v>
      </c>
      <c r="G254" s="116">
        <f t="shared" si="145"/>
        <v>18.114999999999998</v>
      </c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96"/>
      <c r="T254" s="100"/>
      <c r="U254" s="14"/>
      <c r="V254" s="61"/>
      <c r="W254" s="61"/>
      <c r="X254" s="61"/>
      <c r="Y254" s="61"/>
      <c r="Z254" s="61"/>
      <c r="AA254" s="61"/>
      <c r="AB254" s="61"/>
      <c r="AC254" s="76">
        <f t="shared" ref="AC254" si="146">SUM(AC255:AC272)</f>
        <v>13844187.314655203</v>
      </c>
    </row>
    <row r="255" spans="1:34" ht="15.75" outlineLevel="2" x14ac:dyDescent="0.25">
      <c r="A255" s="10">
        <v>1</v>
      </c>
      <c r="B255" s="12" t="s">
        <v>168</v>
      </c>
      <c r="C255" s="78"/>
      <c r="D255" s="78">
        <v>503</v>
      </c>
      <c r="E255" s="109">
        <v>80</v>
      </c>
      <c r="F255" s="53"/>
      <c r="G255" s="108">
        <v>1.01</v>
      </c>
      <c r="H255" s="13" t="s">
        <v>8</v>
      </c>
      <c r="I255" s="13" t="s">
        <v>274</v>
      </c>
      <c r="J255" s="52">
        <v>1230500</v>
      </c>
      <c r="K255" s="52">
        <v>102541.67</v>
      </c>
      <c r="L255" s="51">
        <v>0.81071280000000001</v>
      </c>
      <c r="M255" s="14">
        <f t="shared" ref="M255:M272" si="147">ROUND(K255*L255,2)</f>
        <v>83131.839999999997</v>
      </c>
      <c r="N255" s="14">
        <f t="shared" ref="N255:N295" si="148">M255</f>
        <v>83131.839999999997</v>
      </c>
      <c r="O255" s="14">
        <f t="shared" ref="O255:O295" si="149">M255</f>
        <v>83131.839999999997</v>
      </c>
      <c r="P255" s="13" t="s">
        <v>274</v>
      </c>
      <c r="Q255" s="52">
        <v>1230500</v>
      </c>
      <c r="R255" s="52">
        <v>102541.67</v>
      </c>
      <c r="S255" s="92">
        <v>0.81071280000000001</v>
      </c>
      <c r="T255" s="100">
        <f t="shared" ref="T255:T272" si="150">$R$15*S255*G255</f>
        <v>83963.162846399762</v>
      </c>
      <c r="U255" s="14">
        <f t="shared" si="139"/>
        <v>83963.162846399762</v>
      </c>
      <c r="V255" s="14">
        <f t="shared" si="139"/>
        <v>83963.162846399762</v>
      </c>
      <c r="W255" s="14">
        <f t="shared" si="139"/>
        <v>83963.162846399762</v>
      </c>
      <c r="X255" s="14">
        <f t="shared" si="139"/>
        <v>83963.162846399762</v>
      </c>
      <c r="Y255" s="14">
        <f t="shared" si="139"/>
        <v>83963.162846399762</v>
      </c>
      <c r="Z255" s="14">
        <f t="shared" si="139"/>
        <v>83963.162846399762</v>
      </c>
      <c r="AA255" s="14">
        <f t="shared" si="139"/>
        <v>83963.162846399762</v>
      </c>
      <c r="AB255" s="14">
        <f t="shared" si="139"/>
        <v>83963.162846399762</v>
      </c>
      <c r="AC255" s="74">
        <f t="shared" ref="AC255:AC272" si="151">M255+N255+O255+T255+U255+V255+W255+X255+Y255+Z255+AA255+AB255</f>
        <v>1005063.9856175976</v>
      </c>
    </row>
    <row r="256" spans="1:34" ht="15.75" outlineLevel="2" x14ac:dyDescent="0.25">
      <c r="A256" s="10">
        <v>2</v>
      </c>
      <c r="B256" s="12" t="s">
        <v>169</v>
      </c>
      <c r="C256" s="78"/>
      <c r="D256" s="78">
        <v>176</v>
      </c>
      <c r="E256" s="109">
        <v>34</v>
      </c>
      <c r="F256" s="53">
        <v>0.5</v>
      </c>
      <c r="G256" s="108">
        <v>1</v>
      </c>
      <c r="H256" s="13" t="s">
        <v>8</v>
      </c>
      <c r="I256" s="13" t="s">
        <v>274</v>
      </c>
      <c r="J256" s="52">
        <v>1230500</v>
      </c>
      <c r="K256" s="52">
        <v>102541.67</v>
      </c>
      <c r="L256" s="51">
        <v>0.52710639999999997</v>
      </c>
      <c r="M256" s="14">
        <f t="shared" si="147"/>
        <v>54050.37</v>
      </c>
      <c r="N256" s="14">
        <f t="shared" si="148"/>
        <v>54050.37</v>
      </c>
      <c r="O256" s="14">
        <f t="shared" si="149"/>
        <v>54050.37</v>
      </c>
      <c r="P256" s="13" t="s">
        <v>274</v>
      </c>
      <c r="Q256" s="52">
        <v>1230500</v>
      </c>
      <c r="R256" s="52">
        <v>102541.67</v>
      </c>
      <c r="S256" s="92">
        <v>0.52710639999999997</v>
      </c>
      <c r="T256" s="100">
        <f t="shared" si="150"/>
        <v>54050.370523687998</v>
      </c>
      <c r="U256" s="14">
        <f t="shared" si="139"/>
        <v>54050.370523687998</v>
      </c>
      <c r="V256" s="14">
        <f>M256</f>
        <v>54050.37</v>
      </c>
      <c r="W256" s="14">
        <f>M256</f>
        <v>54050.37</v>
      </c>
      <c r="X256" s="14">
        <f>M256</f>
        <v>54050.37</v>
      </c>
      <c r="Y256" s="14">
        <f>M256</f>
        <v>54050.37</v>
      </c>
      <c r="Z256" s="14">
        <f>M256</f>
        <v>54050.37</v>
      </c>
      <c r="AA256" s="14">
        <f>M256</f>
        <v>54050.37</v>
      </c>
      <c r="AB256" s="14">
        <f>M256</f>
        <v>54050.37</v>
      </c>
      <c r="AC256" s="74">
        <f t="shared" si="151"/>
        <v>648604.44104737602</v>
      </c>
    </row>
    <row r="257" spans="1:29" ht="15.75" outlineLevel="2" x14ac:dyDescent="0.25">
      <c r="A257" s="10">
        <v>3</v>
      </c>
      <c r="B257" s="12" t="s">
        <v>228</v>
      </c>
      <c r="C257" s="78"/>
      <c r="D257" s="78">
        <v>182</v>
      </c>
      <c r="E257" s="109">
        <v>30</v>
      </c>
      <c r="F257" s="53"/>
      <c r="G257" s="108">
        <v>1</v>
      </c>
      <c r="H257" s="13" t="s">
        <v>8</v>
      </c>
      <c r="I257" s="13" t="s">
        <v>274</v>
      </c>
      <c r="J257" s="52">
        <v>1230500</v>
      </c>
      <c r="K257" s="52">
        <v>102541.67</v>
      </c>
      <c r="L257" s="51">
        <v>0.24349999999999999</v>
      </c>
      <c r="M257" s="14">
        <f t="shared" si="147"/>
        <v>24968.9</v>
      </c>
      <c r="N257" s="14">
        <f t="shared" si="148"/>
        <v>24968.9</v>
      </c>
      <c r="O257" s="14">
        <f t="shared" si="149"/>
        <v>24968.9</v>
      </c>
      <c r="P257" s="13" t="s">
        <v>274</v>
      </c>
      <c r="Q257" s="52">
        <v>1230500</v>
      </c>
      <c r="R257" s="52">
        <v>102541.67</v>
      </c>
      <c r="S257" s="92">
        <v>0.24349999999999999</v>
      </c>
      <c r="T257" s="100">
        <f t="shared" si="150"/>
        <v>24968.896645000001</v>
      </c>
      <c r="U257" s="14">
        <f t="shared" si="139"/>
        <v>24968.896645000001</v>
      </c>
      <c r="V257" s="14">
        <f>M257</f>
        <v>24968.9</v>
      </c>
      <c r="W257" s="14">
        <f>M257</f>
        <v>24968.9</v>
      </c>
      <c r="X257" s="14">
        <f>M257</f>
        <v>24968.9</v>
      </c>
      <c r="Y257" s="14">
        <f>M257</f>
        <v>24968.9</v>
      </c>
      <c r="Z257" s="14">
        <f>M257</f>
        <v>24968.9</v>
      </c>
      <c r="AA257" s="14">
        <f>M257</f>
        <v>24968.9</v>
      </c>
      <c r="AB257" s="14">
        <f>M257</f>
        <v>24968.9</v>
      </c>
      <c r="AC257" s="74">
        <f t="shared" si="151"/>
        <v>299626.79329</v>
      </c>
    </row>
    <row r="258" spans="1:29" ht="15.75" outlineLevel="2" x14ac:dyDescent="0.25">
      <c r="A258" s="10">
        <v>4</v>
      </c>
      <c r="B258" s="12" t="s">
        <v>170</v>
      </c>
      <c r="C258" s="78"/>
      <c r="D258" s="78">
        <v>359</v>
      </c>
      <c r="E258" s="109">
        <v>63</v>
      </c>
      <c r="F258" s="53"/>
      <c r="G258" s="108">
        <v>1.008</v>
      </c>
      <c r="H258" s="13" t="s">
        <v>8</v>
      </c>
      <c r="I258" s="13" t="s">
        <v>274</v>
      </c>
      <c r="J258" s="52">
        <v>1230500</v>
      </c>
      <c r="K258" s="52">
        <v>102541.67</v>
      </c>
      <c r="L258" s="51">
        <v>0.81071280000000001</v>
      </c>
      <c r="M258" s="14">
        <f t="shared" si="147"/>
        <v>83131.839999999997</v>
      </c>
      <c r="N258" s="14">
        <f t="shared" si="148"/>
        <v>83131.839999999997</v>
      </c>
      <c r="O258" s="14">
        <f t="shared" si="149"/>
        <v>83131.839999999997</v>
      </c>
      <c r="P258" s="13" t="s">
        <v>274</v>
      </c>
      <c r="Q258" s="52">
        <v>1230500</v>
      </c>
      <c r="R258" s="52">
        <v>102541.67</v>
      </c>
      <c r="S258" s="92">
        <v>0.81071280000000001</v>
      </c>
      <c r="T258" s="100">
        <f t="shared" si="150"/>
        <v>83796.899157595006</v>
      </c>
      <c r="U258" s="14">
        <f t="shared" si="139"/>
        <v>83796.899157595006</v>
      </c>
      <c r="V258" s="14">
        <f t="shared" si="139"/>
        <v>83796.899157595006</v>
      </c>
      <c r="W258" s="14">
        <f t="shared" si="139"/>
        <v>83796.899157595006</v>
      </c>
      <c r="X258" s="14">
        <f t="shared" si="139"/>
        <v>83796.899157595006</v>
      </c>
      <c r="Y258" s="14">
        <f t="shared" si="139"/>
        <v>83796.899157595006</v>
      </c>
      <c r="Z258" s="14">
        <f t="shared" si="139"/>
        <v>83796.899157595006</v>
      </c>
      <c r="AA258" s="14">
        <f t="shared" si="139"/>
        <v>83796.899157595006</v>
      </c>
      <c r="AB258" s="14">
        <f t="shared" si="139"/>
        <v>83796.899157595006</v>
      </c>
      <c r="AC258" s="74">
        <f t="shared" si="151"/>
        <v>1003567.6124183551</v>
      </c>
    </row>
    <row r="259" spans="1:29" ht="15.75" outlineLevel="2" x14ac:dyDescent="0.25">
      <c r="A259" s="10">
        <v>5</v>
      </c>
      <c r="B259" s="12" t="s">
        <v>171</v>
      </c>
      <c r="C259" s="78"/>
      <c r="D259" s="78">
        <v>494</v>
      </c>
      <c r="E259" s="109">
        <v>90</v>
      </c>
      <c r="F259" s="53"/>
      <c r="G259" s="108">
        <v>1.012</v>
      </c>
      <c r="H259" s="13" t="s">
        <v>8</v>
      </c>
      <c r="I259" s="13" t="s">
        <v>274</v>
      </c>
      <c r="J259" s="52">
        <v>1230500</v>
      </c>
      <c r="K259" s="52">
        <v>102541.67</v>
      </c>
      <c r="L259" s="51">
        <v>0.81071280000000001</v>
      </c>
      <c r="M259" s="14">
        <f t="shared" si="147"/>
        <v>83131.839999999997</v>
      </c>
      <c r="N259" s="14">
        <f t="shared" si="148"/>
        <v>83131.839999999997</v>
      </c>
      <c r="O259" s="14">
        <f t="shared" si="149"/>
        <v>83131.839999999997</v>
      </c>
      <c r="P259" s="13" t="s">
        <v>274</v>
      </c>
      <c r="Q259" s="52">
        <v>1230500</v>
      </c>
      <c r="R259" s="52">
        <v>102541.67</v>
      </c>
      <c r="S259" s="92">
        <v>0.81071280000000001</v>
      </c>
      <c r="T259" s="100">
        <f t="shared" si="150"/>
        <v>84129.426535204504</v>
      </c>
      <c r="U259" s="14">
        <f t="shared" si="139"/>
        <v>84129.426535204504</v>
      </c>
      <c r="V259" s="14">
        <f t="shared" si="139"/>
        <v>84129.426535204504</v>
      </c>
      <c r="W259" s="14">
        <f t="shared" si="139"/>
        <v>84129.426535204504</v>
      </c>
      <c r="X259" s="14">
        <f t="shared" si="139"/>
        <v>84129.426535204504</v>
      </c>
      <c r="Y259" s="14">
        <f t="shared" si="139"/>
        <v>84129.426535204504</v>
      </c>
      <c r="Z259" s="14">
        <f t="shared" si="139"/>
        <v>84129.426535204504</v>
      </c>
      <c r="AA259" s="14">
        <f t="shared" si="139"/>
        <v>84129.426535204504</v>
      </c>
      <c r="AB259" s="14">
        <f t="shared" si="139"/>
        <v>84129.426535204504</v>
      </c>
      <c r="AC259" s="74">
        <f t="shared" si="151"/>
        <v>1006560.3588168406</v>
      </c>
    </row>
    <row r="260" spans="1:29" ht="15.75" outlineLevel="2" x14ac:dyDescent="0.25">
      <c r="A260" s="10">
        <v>6</v>
      </c>
      <c r="B260" s="12" t="s">
        <v>229</v>
      </c>
      <c r="C260" s="78"/>
      <c r="D260" s="78">
        <v>479</v>
      </c>
      <c r="E260" s="109">
        <v>82</v>
      </c>
      <c r="F260" s="53"/>
      <c r="G260" s="108">
        <v>1.0109999999999999</v>
      </c>
      <c r="H260" s="13" t="s">
        <v>8</v>
      </c>
      <c r="I260" s="13" t="s">
        <v>274</v>
      </c>
      <c r="J260" s="52">
        <v>1230500</v>
      </c>
      <c r="K260" s="52">
        <v>102541.67</v>
      </c>
      <c r="L260" s="51">
        <v>0.81071280000000001</v>
      </c>
      <c r="M260" s="14">
        <f t="shared" si="147"/>
        <v>83131.839999999997</v>
      </c>
      <c r="N260" s="14">
        <f t="shared" si="148"/>
        <v>83131.839999999997</v>
      </c>
      <c r="O260" s="14">
        <f t="shared" si="149"/>
        <v>83131.839999999997</v>
      </c>
      <c r="P260" s="13" t="s">
        <v>274</v>
      </c>
      <c r="Q260" s="52">
        <v>1230500</v>
      </c>
      <c r="R260" s="52">
        <v>102541.67</v>
      </c>
      <c r="S260" s="92">
        <v>0.81071280000000001</v>
      </c>
      <c r="T260" s="100">
        <f t="shared" si="150"/>
        <v>84046.294690802126</v>
      </c>
      <c r="U260" s="14">
        <f t="shared" si="139"/>
        <v>84046.294690802126</v>
      </c>
      <c r="V260" s="14">
        <f t="shared" si="139"/>
        <v>84046.294690802126</v>
      </c>
      <c r="W260" s="14">
        <f t="shared" si="139"/>
        <v>84046.294690802126</v>
      </c>
      <c r="X260" s="14">
        <f t="shared" si="139"/>
        <v>84046.294690802126</v>
      </c>
      <c r="Y260" s="14">
        <f t="shared" si="139"/>
        <v>84046.294690802126</v>
      </c>
      <c r="Z260" s="14">
        <f t="shared" si="139"/>
        <v>84046.294690802126</v>
      </c>
      <c r="AA260" s="14">
        <f t="shared" si="139"/>
        <v>84046.294690802126</v>
      </c>
      <c r="AB260" s="14">
        <f t="shared" si="139"/>
        <v>84046.294690802126</v>
      </c>
      <c r="AC260" s="74">
        <f t="shared" si="151"/>
        <v>1005812.172217219</v>
      </c>
    </row>
    <row r="261" spans="1:29" ht="15.75" outlineLevel="2" x14ac:dyDescent="0.25">
      <c r="A261" s="10">
        <v>7</v>
      </c>
      <c r="B261" s="12" t="s">
        <v>230</v>
      </c>
      <c r="C261" s="78"/>
      <c r="D261" s="78">
        <v>192</v>
      </c>
      <c r="E261" s="109">
        <v>29</v>
      </c>
      <c r="F261" s="53"/>
      <c r="G261" s="108">
        <v>1.004</v>
      </c>
      <c r="H261" s="13" t="s">
        <v>8</v>
      </c>
      <c r="I261" s="13" t="s">
        <v>274</v>
      </c>
      <c r="J261" s="52">
        <v>1230500</v>
      </c>
      <c r="K261" s="52">
        <v>102541.67</v>
      </c>
      <c r="L261" s="51">
        <v>0.81071280000000001</v>
      </c>
      <c r="M261" s="14">
        <f t="shared" si="147"/>
        <v>83131.839999999997</v>
      </c>
      <c r="N261" s="14">
        <f t="shared" si="148"/>
        <v>83131.839999999997</v>
      </c>
      <c r="O261" s="14">
        <f t="shared" si="149"/>
        <v>83131.839999999997</v>
      </c>
      <c r="P261" s="13" t="s">
        <v>274</v>
      </c>
      <c r="Q261" s="52">
        <v>1230500</v>
      </c>
      <c r="R261" s="52">
        <v>102541.67</v>
      </c>
      <c r="S261" s="92">
        <v>0.81071280000000001</v>
      </c>
      <c r="T261" s="100">
        <f t="shared" si="150"/>
        <v>83464.371779985493</v>
      </c>
      <c r="U261" s="14">
        <f t="shared" si="139"/>
        <v>83464.371779985493</v>
      </c>
      <c r="V261" s="14">
        <f t="shared" si="139"/>
        <v>83464.371779985493</v>
      </c>
      <c r="W261" s="14">
        <f t="shared" si="139"/>
        <v>83464.371779985493</v>
      </c>
      <c r="X261" s="14">
        <f t="shared" si="139"/>
        <v>83464.371779985493</v>
      </c>
      <c r="Y261" s="14">
        <f t="shared" si="139"/>
        <v>83464.371779985493</v>
      </c>
      <c r="Z261" s="14">
        <f t="shared" si="139"/>
        <v>83464.371779985493</v>
      </c>
      <c r="AA261" s="14">
        <f t="shared" si="139"/>
        <v>83464.371779985493</v>
      </c>
      <c r="AB261" s="14">
        <f t="shared" si="139"/>
        <v>83464.371779985493</v>
      </c>
      <c r="AC261" s="74">
        <f t="shared" si="151"/>
        <v>1000574.8660198695</v>
      </c>
    </row>
    <row r="262" spans="1:29" ht="15.75" outlineLevel="2" x14ac:dyDescent="0.25">
      <c r="A262" s="10">
        <v>8</v>
      </c>
      <c r="B262" s="12" t="s">
        <v>172</v>
      </c>
      <c r="C262" s="78"/>
      <c r="D262" s="78">
        <v>444</v>
      </c>
      <c r="E262" s="109">
        <v>84</v>
      </c>
      <c r="F262" s="53"/>
      <c r="G262" s="108">
        <v>1.0229999999999999</v>
      </c>
      <c r="H262" s="13" t="s">
        <v>8</v>
      </c>
      <c r="I262" s="13" t="s">
        <v>274</v>
      </c>
      <c r="J262" s="52">
        <v>1230500</v>
      </c>
      <c r="K262" s="52">
        <v>102541.67</v>
      </c>
      <c r="L262" s="51">
        <v>0.38530320000000001</v>
      </c>
      <c r="M262" s="14">
        <f t="shared" si="147"/>
        <v>39509.629999999997</v>
      </c>
      <c r="N262" s="14">
        <f t="shared" si="148"/>
        <v>39509.629999999997</v>
      </c>
      <c r="O262" s="14">
        <f t="shared" si="149"/>
        <v>39509.629999999997</v>
      </c>
      <c r="P262" s="13" t="s">
        <v>274</v>
      </c>
      <c r="Q262" s="52">
        <v>1230500</v>
      </c>
      <c r="R262" s="52">
        <v>102541.67</v>
      </c>
      <c r="S262" s="92">
        <v>0.38530320000000001</v>
      </c>
      <c r="T262" s="100">
        <f t="shared" si="150"/>
        <v>40418.355156783909</v>
      </c>
      <c r="U262" s="14">
        <f t="shared" si="139"/>
        <v>40418.355156783909</v>
      </c>
      <c r="V262" s="14">
        <f t="shared" si="139"/>
        <v>40418.355156783909</v>
      </c>
      <c r="W262" s="14">
        <f t="shared" si="139"/>
        <v>40418.355156783909</v>
      </c>
      <c r="X262" s="14">
        <f t="shared" si="139"/>
        <v>40418.355156783909</v>
      </c>
      <c r="Y262" s="14">
        <f t="shared" si="139"/>
        <v>40418.355156783909</v>
      </c>
      <c r="Z262" s="14">
        <f t="shared" si="139"/>
        <v>40418.355156783909</v>
      </c>
      <c r="AA262" s="14">
        <f t="shared" si="139"/>
        <v>40418.355156783909</v>
      </c>
      <c r="AB262" s="14">
        <f t="shared" si="139"/>
        <v>40418.355156783909</v>
      </c>
      <c r="AC262" s="74">
        <f t="shared" si="151"/>
        <v>482294.08641105506</v>
      </c>
    </row>
    <row r="263" spans="1:29" ht="15.75" outlineLevel="2" x14ac:dyDescent="0.25">
      <c r="A263" s="10">
        <v>9</v>
      </c>
      <c r="B263" s="12" t="s">
        <v>231</v>
      </c>
      <c r="C263" s="78"/>
      <c r="D263" s="78">
        <v>100</v>
      </c>
      <c r="E263" s="109">
        <v>13</v>
      </c>
      <c r="F263" s="53"/>
      <c r="G263" s="108">
        <v>1.004</v>
      </c>
      <c r="H263" s="13" t="s">
        <v>8</v>
      </c>
      <c r="I263" s="13" t="s">
        <v>274</v>
      </c>
      <c r="J263" s="52">
        <v>1230500</v>
      </c>
      <c r="K263" s="52">
        <v>102541.67</v>
      </c>
      <c r="L263" s="51">
        <v>0.38530320000000001</v>
      </c>
      <c r="M263" s="14">
        <f t="shared" si="147"/>
        <v>39509.629999999997</v>
      </c>
      <c r="N263" s="14">
        <f t="shared" si="148"/>
        <v>39509.629999999997</v>
      </c>
      <c r="O263" s="14">
        <f t="shared" si="149"/>
        <v>39509.629999999997</v>
      </c>
      <c r="P263" s="13" t="s">
        <v>274</v>
      </c>
      <c r="Q263" s="52">
        <v>1230500</v>
      </c>
      <c r="R263" s="52">
        <v>102541.67</v>
      </c>
      <c r="S263" s="92">
        <v>0.38530320000000001</v>
      </c>
      <c r="T263" s="100">
        <f t="shared" si="150"/>
        <v>39667.672118681381</v>
      </c>
      <c r="U263" s="14">
        <f t="shared" ref="U263:AB278" si="152">T263</f>
        <v>39667.672118681381</v>
      </c>
      <c r="V263" s="14">
        <f t="shared" si="152"/>
        <v>39667.672118681381</v>
      </c>
      <c r="W263" s="14">
        <f t="shared" si="152"/>
        <v>39667.672118681381</v>
      </c>
      <c r="X263" s="14">
        <f t="shared" si="152"/>
        <v>39667.672118681381</v>
      </c>
      <c r="Y263" s="14">
        <f t="shared" si="152"/>
        <v>39667.672118681381</v>
      </c>
      <c r="Z263" s="14">
        <f t="shared" si="152"/>
        <v>39667.672118681381</v>
      </c>
      <c r="AA263" s="14">
        <f t="shared" si="152"/>
        <v>39667.672118681381</v>
      </c>
      <c r="AB263" s="14">
        <f t="shared" si="152"/>
        <v>39667.672118681381</v>
      </c>
      <c r="AC263" s="74">
        <f t="shared" si="151"/>
        <v>475537.93906813231</v>
      </c>
    </row>
    <row r="264" spans="1:29" ht="15.75" outlineLevel="2" x14ac:dyDescent="0.25">
      <c r="A264" s="10">
        <v>10</v>
      </c>
      <c r="B264" s="12" t="s">
        <v>173</v>
      </c>
      <c r="C264" s="78"/>
      <c r="D264" s="78">
        <v>629</v>
      </c>
      <c r="E264" s="109">
        <v>126</v>
      </c>
      <c r="F264" s="53"/>
      <c r="G264" s="108">
        <v>1.0169999999999999</v>
      </c>
      <c r="H264" s="13" t="s">
        <v>8</v>
      </c>
      <c r="I264" s="13" t="s">
        <v>274</v>
      </c>
      <c r="J264" s="52">
        <v>1230500</v>
      </c>
      <c r="K264" s="52">
        <v>102541.67</v>
      </c>
      <c r="L264" s="51">
        <v>0.81071280000000001</v>
      </c>
      <c r="M264" s="14">
        <f t="shared" si="147"/>
        <v>83131.839999999997</v>
      </c>
      <c r="N264" s="14">
        <f t="shared" si="148"/>
        <v>83131.839999999997</v>
      </c>
      <c r="O264" s="14">
        <f t="shared" si="149"/>
        <v>83131.839999999997</v>
      </c>
      <c r="P264" s="13" t="s">
        <v>274</v>
      </c>
      <c r="Q264" s="52">
        <v>1230500</v>
      </c>
      <c r="R264" s="52">
        <v>102541.67</v>
      </c>
      <c r="S264" s="92">
        <v>0.81071280000000001</v>
      </c>
      <c r="T264" s="100">
        <f t="shared" si="150"/>
        <v>84545.08575721638</v>
      </c>
      <c r="U264" s="14">
        <f t="shared" si="152"/>
        <v>84545.08575721638</v>
      </c>
      <c r="V264" s="14">
        <f t="shared" si="152"/>
        <v>84545.08575721638</v>
      </c>
      <c r="W264" s="14">
        <f t="shared" si="152"/>
        <v>84545.08575721638</v>
      </c>
      <c r="X264" s="14">
        <f t="shared" si="152"/>
        <v>84545.08575721638</v>
      </c>
      <c r="Y264" s="14">
        <f t="shared" si="152"/>
        <v>84545.08575721638</v>
      </c>
      <c r="Z264" s="14">
        <f t="shared" si="152"/>
        <v>84545.08575721638</v>
      </c>
      <c r="AA264" s="14">
        <f t="shared" si="152"/>
        <v>84545.08575721638</v>
      </c>
      <c r="AB264" s="14">
        <f t="shared" si="152"/>
        <v>84545.08575721638</v>
      </c>
      <c r="AC264" s="74">
        <f t="shared" si="151"/>
        <v>1010301.2918149477</v>
      </c>
    </row>
    <row r="265" spans="1:29" ht="15.75" outlineLevel="2" x14ac:dyDescent="0.25">
      <c r="A265" s="10">
        <v>11</v>
      </c>
      <c r="B265" s="12" t="s">
        <v>174</v>
      </c>
      <c r="C265" s="78"/>
      <c r="D265" s="78">
        <v>532</v>
      </c>
      <c r="E265" s="109">
        <v>133</v>
      </c>
      <c r="F265" s="53"/>
      <c r="G265" s="108">
        <v>1</v>
      </c>
      <c r="H265" s="13" t="s">
        <v>8</v>
      </c>
      <c r="I265" s="13" t="s">
        <v>274</v>
      </c>
      <c r="J265" s="52">
        <v>1230500</v>
      </c>
      <c r="K265" s="52">
        <v>102541.67</v>
      </c>
      <c r="L265" s="51">
        <v>0.24349999999999999</v>
      </c>
      <c r="M265" s="14">
        <f t="shared" si="147"/>
        <v>24968.9</v>
      </c>
      <c r="N265" s="14">
        <f t="shared" si="148"/>
        <v>24968.9</v>
      </c>
      <c r="O265" s="14">
        <f t="shared" si="149"/>
        <v>24968.9</v>
      </c>
      <c r="P265" s="13" t="s">
        <v>274</v>
      </c>
      <c r="Q265" s="52">
        <v>1230500</v>
      </c>
      <c r="R265" s="52">
        <v>102541.67</v>
      </c>
      <c r="S265" s="92">
        <v>0.24349999999999999</v>
      </c>
      <c r="T265" s="100">
        <f t="shared" si="150"/>
        <v>24968.896645000001</v>
      </c>
      <c r="U265" s="14">
        <f t="shared" si="152"/>
        <v>24968.896645000001</v>
      </c>
      <c r="V265" s="14">
        <f>M265</f>
        <v>24968.9</v>
      </c>
      <c r="W265" s="14">
        <f>M265</f>
        <v>24968.9</v>
      </c>
      <c r="X265" s="14">
        <f>M265</f>
        <v>24968.9</v>
      </c>
      <c r="Y265" s="14">
        <f>M265</f>
        <v>24968.9</v>
      </c>
      <c r="Z265" s="14">
        <f>M265</f>
        <v>24968.9</v>
      </c>
      <c r="AA265" s="14">
        <f>M265</f>
        <v>24968.9</v>
      </c>
      <c r="AB265" s="14">
        <f>M265</f>
        <v>24968.9</v>
      </c>
      <c r="AC265" s="74">
        <f t="shared" si="151"/>
        <v>299626.79329</v>
      </c>
    </row>
    <row r="266" spans="1:29" ht="15.75" outlineLevel="2" x14ac:dyDescent="0.25">
      <c r="A266" s="10">
        <v>12</v>
      </c>
      <c r="B266" s="12" t="s">
        <v>232</v>
      </c>
      <c r="C266" s="78"/>
      <c r="D266" s="78">
        <v>137</v>
      </c>
      <c r="E266" s="109">
        <v>32</v>
      </c>
      <c r="F266" s="53"/>
      <c r="G266" s="108">
        <v>1</v>
      </c>
      <c r="H266" s="13" t="s">
        <v>8</v>
      </c>
      <c r="I266" s="13" t="s">
        <v>274</v>
      </c>
      <c r="J266" s="52">
        <v>1230500</v>
      </c>
      <c r="K266" s="52">
        <v>102541.67</v>
      </c>
      <c r="L266" s="51">
        <v>0.24349999999999999</v>
      </c>
      <c r="M266" s="14">
        <f t="shared" si="147"/>
        <v>24968.9</v>
      </c>
      <c r="N266" s="14">
        <f t="shared" si="148"/>
        <v>24968.9</v>
      </c>
      <c r="O266" s="14">
        <f t="shared" si="149"/>
        <v>24968.9</v>
      </c>
      <c r="P266" s="13" t="s">
        <v>274</v>
      </c>
      <c r="Q266" s="52">
        <v>1230500</v>
      </c>
      <c r="R266" s="52">
        <v>102541.67</v>
      </c>
      <c r="S266" s="92">
        <v>0.24349999999999999</v>
      </c>
      <c r="T266" s="100">
        <f t="shared" si="150"/>
        <v>24968.896645000001</v>
      </c>
      <c r="U266" s="14">
        <f t="shared" si="152"/>
        <v>24968.896645000001</v>
      </c>
      <c r="V266" s="14">
        <f>M266</f>
        <v>24968.9</v>
      </c>
      <c r="W266" s="14">
        <f>M266</f>
        <v>24968.9</v>
      </c>
      <c r="X266" s="14">
        <f>M266</f>
        <v>24968.9</v>
      </c>
      <c r="Y266" s="14">
        <f>M266</f>
        <v>24968.9</v>
      </c>
      <c r="Z266" s="14">
        <f>M266</f>
        <v>24968.9</v>
      </c>
      <c r="AA266" s="14">
        <f>M266</f>
        <v>24968.9</v>
      </c>
      <c r="AB266" s="14">
        <f>M266</f>
        <v>24968.9</v>
      </c>
      <c r="AC266" s="74">
        <f t="shared" si="151"/>
        <v>299626.79329</v>
      </c>
    </row>
    <row r="267" spans="1:29" ht="15.75" outlineLevel="2" x14ac:dyDescent="0.25">
      <c r="A267" s="10">
        <v>13</v>
      </c>
      <c r="B267" s="12" t="s">
        <v>175</v>
      </c>
      <c r="C267" s="78"/>
      <c r="D267" s="78">
        <v>430</v>
      </c>
      <c r="E267" s="109">
        <v>91</v>
      </c>
      <c r="F267" s="53"/>
      <c r="G267" s="108">
        <v>1.012</v>
      </c>
      <c r="H267" s="13" t="s">
        <v>8</v>
      </c>
      <c r="I267" s="13" t="s">
        <v>274</v>
      </c>
      <c r="J267" s="52">
        <v>1230500</v>
      </c>
      <c r="K267" s="52">
        <v>102541.67</v>
      </c>
      <c r="L267" s="51">
        <v>0.81071280000000001</v>
      </c>
      <c r="M267" s="14">
        <f t="shared" si="147"/>
        <v>83131.839999999997</v>
      </c>
      <c r="N267" s="14">
        <f t="shared" si="148"/>
        <v>83131.839999999997</v>
      </c>
      <c r="O267" s="14">
        <f t="shared" si="149"/>
        <v>83131.839999999997</v>
      </c>
      <c r="P267" s="13" t="s">
        <v>274</v>
      </c>
      <c r="Q267" s="52">
        <v>1230500</v>
      </c>
      <c r="R267" s="52">
        <v>102541.67</v>
      </c>
      <c r="S267" s="92">
        <v>0.81071280000000001</v>
      </c>
      <c r="T267" s="100">
        <f t="shared" si="150"/>
        <v>84129.426535204504</v>
      </c>
      <c r="U267" s="14">
        <f t="shared" si="152"/>
        <v>84129.426535204504</v>
      </c>
      <c r="V267" s="14">
        <f t="shared" si="152"/>
        <v>84129.426535204504</v>
      </c>
      <c r="W267" s="14">
        <f t="shared" si="152"/>
        <v>84129.426535204504</v>
      </c>
      <c r="X267" s="14">
        <f t="shared" si="152"/>
        <v>84129.426535204504</v>
      </c>
      <c r="Y267" s="14">
        <f t="shared" si="152"/>
        <v>84129.426535204504</v>
      </c>
      <c r="Z267" s="14">
        <f t="shared" si="152"/>
        <v>84129.426535204504</v>
      </c>
      <c r="AA267" s="14">
        <f t="shared" si="152"/>
        <v>84129.426535204504</v>
      </c>
      <c r="AB267" s="14">
        <f t="shared" si="152"/>
        <v>84129.426535204504</v>
      </c>
      <c r="AC267" s="74">
        <f t="shared" si="151"/>
        <v>1006560.3588168406</v>
      </c>
    </row>
    <row r="268" spans="1:29" ht="15.75" outlineLevel="2" x14ac:dyDescent="0.25">
      <c r="A268" s="10">
        <v>14</v>
      </c>
      <c r="B268" s="12" t="s">
        <v>233</v>
      </c>
      <c r="C268" s="78"/>
      <c r="D268" s="78">
        <v>264</v>
      </c>
      <c r="E268" s="109">
        <v>22</v>
      </c>
      <c r="F268" s="53"/>
      <c r="G268" s="108">
        <v>1</v>
      </c>
      <c r="H268" s="13" t="s">
        <v>8</v>
      </c>
      <c r="I268" s="13" t="s">
        <v>274</v>
      </c>
      <c r="J268" s="52">
        <v>1230500</v>
      </c>
      <c r="K268" s="52">
        <v>102541.67</v>
      </c>
      <c r="L268" s="51">
        <v>0.24349999999999999</v>
      </c>
      <c r="M268" s="14">
        <f t="shared" si="147"/>
        <v>24968.9</v>
      </c>
      <c r="N268" s="14">
        <f t="shared" si="148"/>
        <v>24968.9</v>
      </c>
      <c r="O268" s="14">
        <f t="shared" si="149"/>
        <v>24968.9</v>
      </c>
      <c r="P268" s="13" t="s">
        <v>274</v>
      </c>
      <c r="Q268" s="52">
        <v>1230500</v>
      </c>
      <c r="R268" s="52">
        <v>102541.67</v>
      </c>
      <c r="S268" s="92">
        <v>0.24349999999999999</v>
      </c>
      <c r="T268" s="100">
        <f t="shared" si="150"/>
        <v>24968.896645000001</v>
      </c>
      <c r="U268" s="14">
        <f t="shared" si="152"/>
        <v>24968.896645000001</v>
      </c>
      <c r="V268" s="14">
        <f>M268</f>
        <v>24968.9</v>
      </c>
      <c r="W268" s="14">
        <f>M268</f>
        <v>24968.9</v>
      </c>
      <c r="X268" s="14">
        <f>M268</f>
        <v>24968.9</v>
      </c>
      <c r="Y268" s="14">
        <f>M268</f>
        <v>24968.9</v>
      </c>
      <c r="Z268" s="14">
        <f>M268</f>
        <v>24968.9</v>
      </c>
      <c r="AA268" s="14">
        <f>M268</f>
        <v>24968.9</v>
      </c>
      <c r="AB268" s="14">
        <f>M268</f>
        <v>24968.9</v>
      </c>
      <c r="AC268" s="74">
        <f t="shared" si="151"/>
        <v>299626.79329</v>
      </c>
    </row>
    <row r="269" spans="1:29" ht="15.75" outlineLevel="2" x14ac:dyDescent="0.25">
      <c r="A269" s="10">
        <v>15</v>
      </c>
      <c r="B269" s="12" t="s">
        <v>176</v>
      </c>
      <c r="C269" s="78"/>
      <c r="D269" s="78">
        <v>354</v>
      </c>
      <c r="E269" s="109">
        <v>70</v>
      </c>
      <c r="F269" s="53"/>
      <c r="G269" s="108">
        <v>1.0089999999999999</v>
      </c>
      <c r="H269" s="13" t="s">
        <v>8</v>
      </c>
      <c r="I269" s="13" t="s">
        <v>274</v>
      </c>
      <c r="J269" s="52">
        <v>1230500</v>
      </c>
      <c r="K269" s="52">
        <v>102541.67</v>
      </c>
      <c r="L269" s="51">
        <v>0.81071280000000001</v>
      </c>
      <c r="M269" s="14">
        <f t="shared" si="147"/>
        <v>83131.839999999997</v>
      </c>
      <c r="N269" s="14">
        <f t="shared" si="148"/>
        <v>83131.839999999997</v>
      </c>
      <c r="O269" s="14">
        <f t="shared" si="149"/>
        <v>83131.839999999997</v>
      </c>
      <c r="P269" s="13" t="s">
        <v>274</v>
      </c>
      <c r="Q269" s="52">
        <v>1230500</v>
      </c>
      <c r="R269" s="52">
        <v>102541.67</v>
      </c>
      <c r="S269" s="92">
        <v>0.81071280000000001</v>
      </c>
      <c r="T269" s="100">
        <f t="shared" si="150"/>
        <v>83880.031001997369</v>
      </c>
      <c r="U269" s="14">
        <f t="shared" si="152"/>
        <v>83880.031001997369</v>
      </c>
      <c r="V269" s="14">
        <f t="shared" si="152"/>
        <v>83880.031001997369</v>
      </c>
      <c r="W269" s="14">
        <f t="shared" si="152"/>
        <v>83880.031001997369</v>
      </c>
      <c r="X269" s="14">
        <f t="shared" si="152"/>
        <v>83880.031001997369</v>
      </c>
      <c r="Y269" s="14">
        <f t="shared" si="152"/>
        <v>83880.031001997369</v>
      </c>
      <c r="Z269" s="14">
        <f t="shared" si="152"/>
        <v>83880.031001997369</v>
      </c>
      <c r="AA269" s="14">
        <f t="shared" si="152"/>
        <v>83880.031001997369</v>
      </c>
      <c r="AB269" s="14">
        <f t="shared" si="152"/>
        <v>83880.031001997369</v>
      </c>
      <c r="AC269" s="74">
        <f t="shared" si="151"/>
        <v>1004315.7990179765</v>
      </c>
    </row>
    <row r="270" spans="1:29" ht="15.75" outlineLevel="2" x14ac:dyDescent="0.25">
      <c r="A270" s="10">
        <v>16</v>
      </c>
      <c r="B270" s="12" t="s">
        <v>177</v>
      </c>
      <c r="C270" s="78"/>
      <c r="D270" s="78">
        <v>472</v>
      </c>
      <c r="E270" s="109">
        <v>92</v>
      </c>
      <c r="F270" s="53">
        <v>1</v>
      </c>
      <c r="G270" s="108">
        <v>1</v>
      </c>
      <c r="H270" s="13" t="s">
        <v>8</v>
      </c>
      <c r="I270" s="13" t="s">
        <v>274</v>
      </c>
      <c r="J270" s="52">
        <v>1230500</v>
      </c>
      <c r="K270" s="52">
        <v>102541.67</v>
      </c>
      <c r="L270" s="51">
        <v>0.81071280000000001</v>
      </c>
      <c r="M270" s="14">
        <f t="shared" si="147"/>
        <v>83131.839999999997</v>
      </c>
      <c r="N270" s="14">
        <f t="shared" si="148"/>
        <v>83131.839999999997</v>
      </c>
      <c r="O270" s="14">
        <f t="shared" si="149"/>
        <v>83131.839999999997</v>
      </c>
      <c r="P270" s="13" t="s">
        <v>274</v>
      </c>
      <c r="Q270" s="52">
        <v>1230500</v>
      </c>
      <c r="R270" s="52">
        <v>102541.67</v>
      </c>
      <c r="S270" s="92">
        <v>0.81071280000000001</v>
      </c>
      <c r="T270" s="100">
        <f t="shared" si="150"/>
        <v>83131.844402375995</v>
      </c>
      <c r="U270" s="14">
        <f t="shared" si="152"/>
        <v>83131.844402375995</v>
      </c>
      <c r="V270" s="14">
        <f>M270</f>
        <v>83131.839999999997</v>
      </c>
      <c r="W270" s="14">
        <f>M270</f>
        <v>83131.839999999997</v>
      </c>
      <c r="X270" s="14">
        <f>M270</f>
        <v>83131.839999999997</v>
      </c>
      <c r="Y270" s="14">
        <f>M270</f>
        <v>83131.839999999997</v>
      </c>
      <c r="Z270" s="14">
        <f>M270</f>
        <v>83131.839999999997</v>
      </c>
      <c r="AA270" s="14">
        <f>M270</f>
        <v>83131.839999999997</v>
      </c>
      <c r="AB270" s="14">
        <f>M270</f>
        <v>83131.839999999997</v>
      </c>
      <c r="AC270" s="74">
        <f t="shared" si="151"/>
        <v>997582.08880475175</v>
      </c>
    </row>
    <row r="271" spans="1:29" ht="15.75" outlineLevel="2" x14ac:dyDescent="0.25">
      <c r="A271" s="10">
        <v>17</v>
      </c>
      <c r="B271" s="12" t="s">
        <v>178</v>
      </c>
      <c r="C271" s="78"/>
      <c r="D271" s="78">
        <v>293</v>
      </c>
      <c r="E271" s="109">
        <v>42</v>
      </c>
      <c r="F271" s="53">
        <v>1</v>
      </c>
      <c r="G271" s="108">
        <v>1</v>
      </c>
      <c r="H271" s="13" t="s">
        <v>8</v>
      </c>
      <c r="I271" s="13" t="s">
        <v>274</v>
      </c>
      <c r="J271" s="52">
        <v>1230500</v>
      </c>
      <c r="K271" s="52">
        <v>102541.67</v>
      </c>
      <c r="L271" s="51">
        <v>0.81071280000000001</v>
      </c>
      <c r="M271" s="14">
        <f t="shared" si="147"/>
        <v>83131.839999999997</v>
      </c>
      <c r="N271" s="14">
        <f t="shared" si="148"/>
        <v>83131.839999999997</v>
      </c>
      <c r="O271" s="14">
        <f t="shared" si="149"/>
        <v>83131.839999999997</v>
      </c>
      <c r="P271" s="13" t="s">
        <v>274</v>
      </c>
      <c r="Q271" s="52">
        <v>1230500</v>
      </c>
      <c r="R271" s="52">
        <v>102541.67</v>
      </c>
      <c r="S271" s="92">
        <v>0.81071280000000001</v>
      </c>
      <c r="T271" s="100">
        <f t="shared" si="150"/>
        <v>83131.844402375995</v>
      </c>
      <c r="U271" s="14">
        <f t="shared" si="152"/>
        <v>83131.844402375995</v>
      </c>
      <c r="V271" s="14">
        <f>M271</f>
        <v>83131.839999999997</v>
      </c>
      <c r="W271" s="14">
        <f>M271</f>
        <v>83131.839999999997</v>
      </c>
      <c r="X271" s="14">
        <f>M271</f>
        <v>83131.839999999997</v>
      </c>
      <c r="Y271" s="14">
        <f>M271</f>
        <v>83131.839999999997</v>
      </c>
      <c r="Z271" s="14">
        <f>M271</f>
        <v>83131.839999999997</v>
      </c>
      <c r="AA271" s="14">
        <f>M271</f>
        <v>83131.839999999997</v>
      </c>
      <c r="AB271" s="14">
        <f>M271</f>
        <v>83131.839999999997</v>
      </c>
      <c r="AC271" s="74">
        <f t="shared" si="151"/>
        <v>997582.08880475175</v>
      </c>
    </row>
    <row r="272" spans="1:29" ht="15.75" outlineLevel="2" x14ac:dyDescent="0.25">
      <c r="A272" s="10">
        <v>18</v>
      </c>
      <c r="B272" s="12" t="s">
        <v>179</v>
      </c>
      <c r="C272" s="78"/>
      <c r="D272" s="78">
        <v>167</v>
      </c>
      <c r="E272" s="109">
        <v>36</v>
      </c>
      <c r="F272" s="53"/>
      <c r="G272" s="108">
        <v>1.0049999999999999</v>
      </c>
      <c r="H272" s="13" t="s">
        <v>8</v>
      </c>
      <c r="I272" s="13" t="s">
        <v>274</v>
      </c>
      <c r="J272" s="52">
        <v>1230500</v>
      </c>
      <c r="K272" s="52">
        <v>102541.67</v>
      </c>
      <c r="L272" s="51">
        <v>0.81071280000000001</v>
      </c>
      <c r="M272" s="14">
        <f t="shared" si="147"/>
        <v>83131.839999999997</v>
      </c>
      <c r="N272" s="14">
        <f t="shared" si="148"/>
        <v>83131.839999999997</v>
      </c>
      <c r="O272" s="14">
        <f t="shared" si="149"/>
        <v>83131.839999999997</v>
      </c>
      <c r="P272" s="13" t="s">
        <v>274</v>
      </c>
      <c r="Q272" s="52">
        <v>1230500</v>
      </c>
      <c r="R272" s="52">
        <v>102541.67</v>
      </c>
      <c r="S272" s="92">
        <v>0.81071280000000001</v>
      </c>
      <c r="T272" s="100">
        <f t="shared" si="150"/>
        <v>83547.503624387871</v>
      </c>
      <c r="U272" s="14">
        <f t="shared" si="152"/>
        <v>83547.503624387871</v>
      </c>
      <c r="V272" s="14">
        <f t="shared" si="152"/>
        <v>83547.503624387871</v>
      </c>
      <c r="W272" s="14">
        <f t="shared" si="152"/>
        <v>83547.503624387871</v>
      </c>
      <c r="X272" s="14">
        <f t="shared" si="152"/>
        <v>83547.503624387871</v>
      </c>
      <c r="Y272" s="14">
        <f t="shared" si="152"/>
        <v>83547.503624387871</v>
      </c>
      <c r="Z272" s="14">
        <f t="shared" si="152"/>
        <v>83547.503624387871</v>
      </c>
      <c r="AA272" s="14">
        <f t="shared" si="152"/>
        <v>83547.503624387871</v>
      </c>
      <c r="AB272" s="14">
        <f t="shared" si="152"/>
        <v>83547.503624387871</v>
      </c>
      <c r="AC272" s="74">
        <f t="shared" si="151"/>
        <v>1001323.052619491</v>
      </c>
    </row>
    <row r="273" spans="1:29" ht="18.75" outlineLevel="1" x14ac:dyDescent="0.25">
      <c r="A273" s="10"/>
      <c r="B273" s="21" t="s">
        <v>21</v>
      </c>
      <c r="C273" s="23">
        <v>1</v>
      </c>
      <c r="D273" s="69">
        <f t="shared" ref="D273:G273" si="153">D274</f>
        <v>1076</v>
      </c>
      <c r="E273" s="115">
        <f t="shared" si="153"/>
        <v>203</v>
      </c>
      <c r="F273" s="69">
        <f t="shared" si="153"/>
        <v>1</v>
      </c>
      <c r="G273" s="116">
        <f t="shared" si="153"/>
        <v>1</v>
      </c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96"/>
      <c r="T273" s="100"/>
      <c r="U273" s="14"/>
      <c r="V273" s="61"/>
      <c r="W273" s="61"/>
      <c r="X273" s="61"/>
      <c r="Y273" s="61"/>
      <c r="Z273" s="61"/>
      <c r="AA273" s="61"/>
      <c r="AB273" s="61"/>
      <c r="AC273" s="76">
        <f>AC274</f>
        <v>1297184.4066849998</v>
      </c>
    </row>
    <row r="274" spans="1:29" ht="15.75" outlineLevel="2" x14ac:dyDescent="0.25">
      <c r="A274" s="10">
        <v>13</v>
      </c>
      <c r="B274" s="12" t="s">
        <v>180</v>
      </c>
      <c r="C274" s="78"/>
      <c r="D274" s="78">
        <v>1076</v>
      </c>
      <c r="E274" s="109">
        <v>203</v>
      </c>
      <c r="F274" s="41">
        <v>1</v>
      </c>
      <c r="G274" s="113">
        <v>1</v>
      </c>
      <c r="H274" s="13" t="s">
        <v>8</v>
      </c>
      <c r="I274" s="13" t="s">
        <v>287</v>
      </c>
      <c r="J274" s="66">
        <v>2460900</v>
      </c>
      <c r="K274" s="66">
        <v>205075</v>
      </c>
      <c r="L274" s="51">
        <v>0.52711790000000003</v>
      </c>
      <c r="M274" s="14">
        <f>ROUND(K274*L274,2)</f>
        <v>108098.7</v>
      </c>
      <c r="N274" s="14">
        <f t="shared" si="148"/>
        <v>108098.7</v>
      </c>
      <c r="O274" s="14">
        <f t="shared" si="149"/>
        <v>108098.7</v>
      </c>
      <c r="P274" s="13" t="s">
        <v>287</v>
      </c>
      <c r="Q274" s="66">
        <v>2460900</v>
      </c>
      <c r="R274" s="66">
        <v>205075</v>
      </c>
      <c r="S274" s="92">
        <v>0.52711790000000003</v>
      </c>
      <c r="T274" s="100">
        <f>$R$274*S274*G274</f>
        <v>108098.70334250001</v>
      </c>
      <c r="U274" s="14">
        <f t="shared" si="152"/>
        <v>108098.70334250001</v>
      </c>
      <c r="V274" s="14">
        <f>M274</f>
        <v>108098.7</v>
      </c>
      <c r="W274" s="14">
        <f>M274</f>
        <v>108098.7</v>
      </c>
      <c r="X274" s="14">
        <f>M274</f>
        <v>108098.7</v>
      </c>
      <c r="Y274" s="14">
        <f>M274</f>
        <v>108098.7</v>
      </c>
      <c r="Z274" s="14">
        <f>M274</f>
        <v>108098.7</v>
      </c>
      <c r="AA274" s="14">
        <f>M274</f>
        <v>108098.7</v>
      </c>
      <c r="AB274" s="14">
        <f>M274</f>
        <v>108098.7</v>
      </c>
      <c r="AC274" s="74">
        <f>M274+N274+O274+T274+U274+V274+W274+X274+Y274+Z274+AA274+AB274</f>
        <v>1297184.4066849998</v>
      </c>
    </row>
    <row r="275" spans="1:29" ht="15.75" x14ac:dyDescent="0.25">
      <c r="A275" s="15">
        <v>15</v>
      </c>
      <c r="B275" s="24" t="s">
        <v>181</v>
      </c>
      <c r="C275" s="9">
        <v>18</v>
      </c>
      <c r="D275" s="68">
        <f t="shared" ref="D275:AC275" si="154">D276</f>
        <v>8205</v>
      </c>
      <c r="E275" s="111">
        <f t="shared" si="154"/>
        <v>1421</v>
      </c>
      <c r="F275" s="68"/>
      <c r="G275" s="112">
        <f t="shared" si="154"/>
        <v>18.132000000000001</v>
      </c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93"/>
      <c r="T275" s="100"/>
      <c r="U275" s="14"/>
      <c r="V275" s="6"/>
      <c r="W275" s="6"/>
      <c r="X275" s="6"/>
      <c r="Y275" s="6"/>
      <c r="Z275" s="6"/>
      <c r="AA275" s="6"/>
      <c r="AB275" s="6"/>
      <c r="AC275" s="73">
        <f t="shared" si="154"/>
        <v>13504918.974693211</v>
      </c>
    </row>
    <row r="276" spans="1:29" ht="18.75" outlineLevel="1" x14ac:dyDescent="0.25">
      <c r="A276" s="10"/>
      <c r="B276" s="21" t="s">
        <v>6</v>
      </c>
      <c r="C276" s="23">
        <v>18</v>
      </c>
      <c r="D276" s="69">
        <f t="shared" ref="D276:G276" si="155">SUM(D277:D294)</f>
        <v>8205</v>
      </c>
      <c r="E276" s="115">
        <f t="shared" si="155"/>
        <v>1421</v>
      </c>
      <c r="F276" s="69"/>
      <c r="G276" s="116">
        <f t="shared" si="155"/>
        <v>18.132000000000001</v>
      </c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96"/>
      <c r="T276" s="100"/>
      <c r="U276" s="14"/>
      <c r="V276" s="61"/>
      <c r="W276" s="61"/>
      <c r="X276" s="61"/>
      <c r="Y276" s="61"/>
      <c r="Z276" s="61"/>
      <c r="AA276" s="61"/>
      <c r="AB276" s="61"/>
      <c r="AC276" s="76">
        <f t="shared" ref="AC276" si="156">SUM(AC277:AC294)</f>
        <v>13504918.974693211</v>
      </c>
    </row>
    <row r="277" spans="1:29" ht="15.75" outlineLevel="2" x14ac:dyDescent="0.25">
      <c r="A277" s="10">
        <v>1</v>
      </c>
      <c r="B277" s="12" t="s">
        <v>182</v>
      </c>
      <c r="C277" s="78"/>
      <c r="D277" s="78">
        <v>584</v>
      </c>
      <c r="E277" s="109">
        <v>112</v>
      </c>
      <c r="F277" s="53"/>
      <c r="G277" s="108">
        <v>1.0149999999999999</v>
      </c>
      <c r="H277" s="13" t="s">
        <v>8</v>
      </c>
      <c r="I277" s="13" t="s">
        <v>274</v>
      </c>
      <c r="J277" s="52">
        <v>1230500</v>
      </c>
      <c r="K277" s="52">
        <v>102541.67</v>
      </c>
      <c r="L277" s="51">
        <v>0.81071280000000001</v>
      </c>
      <c r="M277" s="14">
        <f t="shared" ref="M277:M294" si="157">ROUND(K277*L277,2)</f>
        <v>83131.839999999997</v>
      </c>
      <c r="N277" s="14">
        <f t="shared" si="148"/>
        <v>83131.839999999997</v>
      </c>
      <c r="O277" s="14">
        <f t="shared" si="149"/>
        <v>83131.839999999997</v>
      </c>
      <c r="P277" s="13" t="s">
        <v>274</v>
      </c>
      <c r="Q277" s="52">
        <v>1230500</v>
      </c>
      <c r="R277" s="52">
        <v>102541.67</v>
      </c>
      <c r="S277" s="92">
        <v>0.81071280000000001</v>
      </c>
      <c r="T277" s="100">
        <f>$R$277*S277*G277</f>
        <v>84378.822068411624</v>
      </c>
      <c r="U277" s="14">
        <f t="shared" si="152"/>
        <v>84378.822068411624</v>
      </c>
      <c r="V277" s="14">
        <f t="shared" si="152"/>
        <v>84378.822068411624</v>
      </c>
      <c r="W277" s="14">
        <f t="shared" si="152"/>
        <v>84378.822068411624</v>
      </c>
      <c r="X277" s="14">
        <f t="shared" si="152"/>
        <v>84378.822068411624</v>
      </c>
      <c r="Y277" s="14">
        <f t="shared" si="152"/>
        <v>84378.822068411624</v>
      </c>
      <c r="Z277" s="14">
        <f t="shared" si="152"/>
        <v>84378.822068411624</v>
      </c>
      <c r="AA277" s="14">
        <f t="shared" si="152"/>
        <v>84378.822068411624</v>
      </c>
      <c r="AB277" s="14">
        <f t="shared" si="152"/>
        <v>84378.822068411624</v>
      </c>
      <c r="AC277" s="74">
        <f t="shared" ref="AC277:AC294" si="158">M277+N277+O277+T277+U277+V277+W277+X277+Y277+Z277+AA277+AB277</f>
        <v>1008804.9186157046</v>
      </c>
    </row>
    <row r="278" spans="1:29" ht="15.75" outlineLevel="2" x14ac:dyDescent="0.25">
      <c r="A278" s="10">
        <v>2</v>
      </c>
      <c r="B278" s="12" t="s">
        <v>235</v>
      </c>
      <c r="C278" s="78"/>
      <c r="D278" s="78">
        <v>281</v>
      </c>
      <c r="E278" s="109">
        <v>44</v>
      </c>
      <c r="F278" s="53"/>
      <c r="G278" s="108">
        <v>1</v>
      </c>
      <c r="H278" s="13" t="s">
        <v>8</v>
      </c>
      <c r="I278" s="13" t="s">
        <v>274</v>
      </c>
      <c r="J278" s="52">
        <v>1230500</v>
      </c>
      <c r="K278" s="52">
        <v>102541.67</v>
      </c>
      <c r="L278" s="51">
        <v>0.24349999999999999</v>
      </c>
      <c r="M278" s="14">
        <f t="shared" si="157"/>
        <v>24968.9</v>
      </c>
      <c r="N278" s="14">
        <f t="shared" si="148"/>
        <v>24968.9</v>
      </c>
      <c r="O278" s="14">
        <f t="shared" si="149"/>
        <v>24968.9</v>
      </c>
      <c r="P278" s="13" t="s">
        <v>274</v>
      </c>
      <c r="Q278" s="52">
        <v>1230500</v>
      </c>
      <c r="R278" s="52">
        <v>102541.67</v>
      </c>
      <c r="S278" s="92">
        <v>0.24349999999999999</v>
      </c>
      <c r="T278" s="100">
        <f>$R$277*S278*G278</f>
        <v>24968.896645000001</v>
      </c>
      <c r="U278" s="14">
        <f t="shared" si="152"/>
        <v>24968.896645000001</v>
      </c>
      <c r="V278" s="14">
        <f>M278</f>
        <v>24968.9</v>
      </c>
      <c r="W278" s="14">
        <f>M278</f>
        <v>24968.9</v>
      </c>
      <c r="X278" s="14">
        <f>M278</f>
        <v>24968.9</v>
      </c>
      <c r="Y278" s="14">
        <f>M278</f>
        <v>24968.9</v>
      </c>
      <c r="Z278" s="14">
        <f>M278</f>
        <v>24968.9</v>
      </c>
      <c r="AA278" s="14">
        <f>M278</f>
        <v>24968.9</v>
      </c>
      <c r="AB278" s="14">
        <f>M278</f>
        <v>24968.9</v>
      </c>
      <c r="AC278" s="74">
        <f t="shared" si="158"/>
        <v>299626.79329</v>
      </c>
    </row>
    <row r="279" spans="1:29" ht="15.75" outlineLevel="2" x14ac:dyDescent="0.25">
      <c r="A279" s="10">
        <v>3</v>
      </c>
      <c r="B279" s="12" t="s">
        <v>236</v>
      </c>
      <c r="C279" s="78"/>
      <c r="D279" s="78">
        <v>208</v>
      </c>
      <c r="E279" s="109">
        <v>24</v>
      </c>
      <c r="F279" s="53"/>
      <c r="G279" s="108">
        <v>1.0029999999999999</v>
      </c>
      <c r="H279" s="13" t="s">
        <v>8</v>
      </c>
      <c r="I279" s="13" t="s">
        <v>274</v>
      </c>
      <c r="J279" s="52">
        <v>1230500</v>
      </c>
      <c r="K279" s="52">
        <v>102541.67</v>
      </c>
      <c r="L279" s="51">
        <v>0.81071280000000001</v>
      </c>
      <c r="M279" s="14">
        <f t="shared" si="157"/>
        <v>83131.839999999997</v>
      </c>
      <c r="N279" s="14">
        <f t="shared" si="148"/>
        <v>83131.839999999997</v>
      </c>
      <c r="O279" s="14">
        <f t="shared" si="149"/>
        <v>83131.839999999997</v>
      </c>
      <c r="P279" s="13" t="s">
        <v>274</v>
      </c>
      <c r="Q279" s="52">
        <v>1230500</v>
      </c>
      <c r="R279" s="52">
        <v>102541.67</v>
      </c>
      <c r="S279" s="92">
        <v>0.81071280000000001</v>
      </c>
      <c r="T279" s="100">
        <f>$R$277*S279*G279</f>
        <v>83381.239935583115</v>
      </c>
      <c r="U279" s="14">
        <f t="shared" ref="U279:AB294" si="159">T279</f>
        <v>83381.239935583115</v>
      </c>
      <c r="V279" s="14">
        <f t="shared" si="159"/>
        <v>83381.239935583115</v>
      </c>
      <c r="W279" s="14">
        <f t="shared" si="159"/>
        <v>83381.239935583115</v>
      </c>
      <c r="X279" s="14">
        <f t="shared" si="159"/>
        <v>83381.239935583115</v>
      </c>
      <c r="Y279" s="14">
        <f t="shared" si="159"/>
        <v>83381.239935583115</v>
      </c>
      <c r="Z279" s="14">
        <f t="shared" si="159"/>
        <v>83381.239935583115</v>
      </c>
      <c r="AA279" s="14">
        <f t="shared" si="159"/>
        <v>83381.239935583115</v>
      </c>
      <c r="AB279" s="14">
        <f t="shared" si="159"/>
        <v>83381.239935583115</v>
      </c>
      <c r="AC279" s="74">
        <f t="shared" si="158"/>
        <v>999826.67942024779</v>
      </c>
    </row>
    <row r="280" spans="1:29" ht="15.75" outlineLevel="2" x14ac:dyDescent="0.25">
      <c r="A280" s="10">
        <v>4</v>
      </c>
      <c r="B280" s="12" t="s">
        <v>183</v>
      </c>
      <c r="C280" s="78"/>
      <c r="D280" s="78">
        <v>534</v>
      </c>
      <c r="E280" s="109">
        <v>75</v>
      </c>
      <c r="F280" s="53"/>
      <c r="G280" s="108">
        <v>1.01</v>
      </c>
      <c r="H280" s="13" t="s">
        <v>8</v>
      </c>
      <c r="I280" s="13" t="s">
        <v>274</v>
      </c>
      <c r="J280" s="52">
        <v>1230500</v>
      </c>
      <c r="K280" s="52">
        <v>102541.67</v>
      </c>
      <c r="L280" s="51">
        <v>0.81071280000000001</v>
      </c>
      <c r="M280" s="14">
        <f t="shared" si="157"/>
        <v>83131.839999999997</v>
      </c>
      <c r="N280" s="14">
        <f t="shared" si="148"/>
        <v>83131.839999999997</v>
      </c>
      <c r="O280" s="14">
        <f t="shared" si="149"/>
        <v>83131.839999999997</v>
      </c>
      <c r="P280" s="13" t="s">
        <v>274</v>
      </c>
      <c r="Q280" s="52">
        <v>1230500</v>
      </c>
      <c r="R280" s="52">
        <v>102541.67</v>
      </c>
      <c r="S280" s="92">
        <v>0.81071280000000001</v>
      </c>
      <c r="T280" s="100">
        <f t="shared" ref="T280:T292" si="160">$R$15*S280*G280</f>
        <v>83963.162846399762</v>
      </c>
      <c r="U280" s="14">
        <f t="shared" si="159"/>
        <v>83963.162846399762</v>
      </c>
      <c r="V280" s="14">
        <f t="shared" si="159"/>
        <v>83963.162846399762</v>
      </c>
      <c r="W280" s="14">
        <f t="shared" si="159"/>
        <v>83963.162846399762</v>
      </c>
      <c r="X280" s="14">
        <f t="shared" si="159"/>
        <v>83963.162846399762</v>
      </c>
      <c r="Y280" s="14">
        <f t="shared" si="159"/>
        <v>83963.162846399762</v>
      </c>
      <c r="Z280" s="14">
        <f t="shared" si="159"/>
        <v>83963.162846399762</v>
      </c>
      <c r="AA280" s="14">
        <f t="shared" si="159"/>
        <v>83963.162846399762</v>
      </c>
      <c r="AB280" s="14">
        <f t="shared" si="159"/>
        <v>83963.162846399762</v>
      </c>
      <c r="AC280" s="74">
        <f t="shared" si="158"/>
        <v>1005063.9856175976</v>
      </c>
    </row>
    <row r="281" spans="1:29" ht="15.75" outlineLevel="2" x14ac:dyDescent="0.25">
      <c r="A281" s="10">
        <v>5</v>
      </c>
      <c r="B281" s="12" t="s">
        <v>184</v>
      </c>
      <c r="C281" s="78"/>
      <c r="D281" s="78">
        <v>202</v>
      </c>
      <c r="E281" s="109">
        <v>37</v>
      </c>
      <c r="F281" s="65"/>
      <c r="G281" s="108">
        <v>1.0069999999999999</v>
      </c>
      <c r="H281" s="13" t="s">
        <v>8</v>
      </c>
      <c r="I281" s="13" t="s">
        <v>274</v>
      </c>
      <c r="J281" s="52">
        <v>1230500</v>
      </c>
      <c r="K281" s="52">
        <v>102541.67</v>
      </c>
      <c r="L281" s="51">
        <v>0.52710639999999997</v>
      </c>
      <c r="M281" s="14">
        <f t="shared" si="157"/>
        <v>54050.37</v>
      </c>
      <c r="N281" s="14">
        <f t="shared" si="148"/>
        <v>54050.37</v>
      </c>
      <c r="O281" s="14">
        <f t="shared" si="149"/>
        <v>54050.37</v>
      </c>
      <c r="P281" s="13" t="s">
        <v>274</v>
      </c>
      <c r="Q281" s="52">
        <v>1230500</v>
      </c>
      <c r="R281" s="52">
        <v>102541.67</v>
      </c>
      <c r="S281" s="92">
        <v>0.52710639999999997</v>
      </c>
      <c r="T281" s="100">
        <f t="shared" si="160"/>
        <v>54428.723117353809</v>
      </c>
      <c r="U281" s="14">
        <f t="shared" si="159"/>
        <v>54428.723117353809</v>
      </c>
      <c r="V281" s="14">
        <f t="shared" si="159"/>
        <v>54428.723117353809</v>
      </c>
      <c r="W281" s="14">
        <f t="shared" si="159"/>
        <v>54428.723117353809</v>
      </c>
      <c r="X281" s="14">
        <f t="shared" si="159"/>
        <v>54428.723117353809</v>
      </c>
      <c r="Y281" s="14">
        <f t="shared" si="159"/>
        <v>54428.723117353809</v>
      </c>
      <c r="Z281" s="14">
        <f t="shared" si="159"/>
        <v>54428.723117353809</v>
      </c>
      <c r="AA281" s="14">
        <f t="shared" si="159"/>
        <v>54428.723117353809</v>
      </c>
      <c r="AB281" s="14">
        <f t="shared" si="159"/>
        <v>54428.723117353809</v>
      </c>
      <c r="AC281" s="74">
        <f t="shared" si="158"/>
        <v>652009.61805618438</v>
      </c>
    </row>
    <row r="282" spans="1:29" ht="15.75" outlineLevel="2" x14ac:dyDescent="0.25">
      <c r="A282" s="10">
        <v>6</v>
      </c>
      <c r="B282" s="12" t="s">
        <v>185</v>
      </c>
      <c r="C282" s="78"/>
      <c r="D282" s="78">
        <v>587</v>
      </c>
      <c r="E282" s="109">
        <v>98</v>
      </c>
      <c r="F282" s="53"/>
      <c r="G282" s="108">
        <v>1.0129999999999999</v>
      </c>
      <c r="H282" s="13" t="s">
        <v>8</v>
      </c>
      <c r="I282" s="13" t="s">
        <v>274</v>
      </c>
      <c r="J282" s="52">
        <v>1230500</v>
      </c>
      <c r="K282" s="52">
        <v>102541.67</v>
      </c>
      <c r="L282" s="51">
        <v>0.81071280000000001</v>
      </c>
      <c r="M282" s="14">
        <f t="shared" si="157"/>
        <v>83131.839999999997</v>
      </c>
      <c r="N282" s="14">
        <f t="shared" si="148"/>
        <v>83131.839999999997</v>
      </c>
      <c r="O282" s="14">
        <f t="shared" si="149"/>
        <v>83131.839999999997</v>
      </c>
      <c r="P282" s="13" t="s">
        <v>274</v>
      </c>
      <c r="Q282" s="52">
        <v>1230500</v>
      </c>
      <c r="R282" s="52">
        <v>102541.67</v>
      </c>
      <c r="S282" s="92">
        <v>0.81071280000000001</v>
      </c>
      <c r="T282" s="100">
        <f t="shared" si="160"/>
        <v>84212.558379606868</v>
      </c>
      <c r="U282" s="14">
        <f t="shared" si="159"/>
        <v>84212.558379606868</v>
      </c>
      <c r="V282" s="14">
        <f t="shared" si="159"/>
        <v>84212.558379606868</v>
      </c>
      <c r="W282" s="14">
        <f t="shared" si="159"/>
        <v>84212.558379606868</v>
      </c>
      <c r="X282" s="14">
        <f t="shared" si="159"/>
        <v>84212.558379606868</v>
      </c>
      <c r="Y282" s="14">
        <f t="shared" si="159"/>
        <v>84212.558379606868</v>
      </c>
      <c r="Z282" s="14">
        <f t="shared" si="159"/>
        <v>84212.558379606868</v>
      </c>
      <c r="AA282" s="14">
        <f t="shared" si="159"/>
        <v>84212.558379606868</v>
      </c>
      <c r="AB282" s="14">
        <f t="shared" si="159"/>
        <v>84212.558379606868</v>
      </c>
      <c r="AC282" s="74">
        <f t="shared" si="158"/>
        <v>1007308.5454164615</v>
      </c>
    </row>
    <row r="283" spans="1:29" ht="15.75" outlineLevel="2" x14ac:dyDescent="0.25">
      <c r="A283" s="10">
        <v>7</v>
      </c>
      <c r="B283" s="12" t="s">
        <v>234</v>
      </c>
      <c r="C283" s="78"/>
      <c r="D283" s="78">
        <v>772</v>
      </c>
      <c r="E283" s="109">
        <v>153</v>
      </c>
      <c r="F283" s="53"/>
      <c r="G283" s="108">
        <v>1</v>
      </c>
      <c r="H283" s="13" t="s">
        <v>8</v>
      </c>
      <c r="I283" s="13" t="s">
        <v>274</v>
      </c>
      <c r="J283" s="52">
        <v>1230500</v>
      </c>
      <c r="K283" s="52">
        <v>102541.67</v>
      </c>
      <c r="L283" s="51">
        <v>0.24349999999999999</v>
      </c>
      <c r="M283" s="14">
        <f t="shared" si="157"/>
        <v>24968.9</v>
      </c>
      <c r="N283" s="14">
        <f t="shared" si="148"/>
        <v>24968.9</v>
      </c>
      <c r="O283" s="14">
        <f t="shared" si="149"/>
        <v>24968.9</v>
      </c>
      <c r="P283" s="13" t="s">
        <v>274</v>
      </c>
      <c r="Q283" s="52">
        <v>1230500</v>
      </c>
      <c r="R283" s="52">
        <v>102541.67</v>
      </c>
      <c r="S283" s="92">
        <v>0.24349999999999999</v>
      </c>
      <c r="T283" s="100">
        <f t="shared" si="160"/>
        <v>24968.896645000001</v>
      </c>
      <c r="U283" s="14">
        <f t="shared" si="159"/>
        <v>24968.896645000001</v>
      </c>
      <c r="V283" s="14">
        <f>M283</f>
        <v>24968.9</v>
      </c>
      <c r="W283" s="14">
        <f>M283</f>
        <v>24968.9</v>
      </c>
      <c r="X283" s="14">
        <f>M283</f>
        <v>24968.9</v>
      </c>
      <c r="Y283" s="14">
        <f>M283</f>
        <v>24968.9</v>
      </c>
      <c r="Z283" s="14">
        <f>M283</f>
        <v>24968.9</v>
      </c>
      <c r="AA283" s="14">
        <f>M283</f>
        <v>24968.9</v>
      </c>
      <c r="AB283" s="14">
        <f>M283</f>
        <v>24968.9</v>
      </c>
      <c r="AC283" s="74">
        <f t="shared" si="158"/>
        <v>299626.79329</v>
      </c>
    </row>
    <row r="284" spans="1:29" ht="15.75" outlineLevel="2" x14ac:dyDescent="0.25">
      <c r="A284" s="10">
        <v>8</v>
      </c>
      <c r="B284" s="12" t="s">
        <v>186</v>
      </c>
      <c r="C284" s="78"/>
      <c r="D284" s="78">
        <v>674</v>
      </c>
      <c r="E284" s="109">
        <v>81</v>
      </c>
      <c r="F284" s="53"/>
      <c r="G284" s="108">
        <v>1.016</v>
      </c>
      <c r="H284" s="13" t="s">
        <v>8</v>
      </c>
      <c r="I284" s="13" t="s">
        <v>274</v>
      </c>
      <c r="J284" s="52">
        <v>1230500</v>
      </c>
      <c r="K284" s="52">
        <v>102541.67</v>
      </c>
      <c r="L284" s="51">
        <v>0.52710639999999997</v>
      </c>
      <c r="M284" s="14">
        <f t="shared" si="157"/>
        <v>54050.37</v>
      </c>
      <c r="N284" s="14">
        <f t="shared" si="148"/>
        <v>54050.37</v>
      </c>
      <c r="O284" s="14">
        <f t="shared" si="149"/>
        <v>54050.37</v>
      </c>
      <c r="P284" s="13" t="s">
        <v>274</v>
      </c>
      <c r="Q284" s="52">
        <v>1230500</v>
      </c>
      <c r="R284" s="52">
        <v>102541.67</v>
      </c>
      <c r="S284" s="92">
        <v>0.52710639999999997</v>
      </c>
      <c r="T284" s="100">
        <f t="shared" si="160"/>
        <v>54915.176452067004</v>
      </c>
      <c r="U284" s="14">
        <f t="shared" si="159"/>
        <v>54915.176452067004</v>
      </c>
      <c r="V284" s="14">
        <f t="shared" si="159"/>
        <v>54915.176452067004</v>
      </c>
      <c r="W284" s="14">
        <f t="shared" si="159"/>
        <v>54915.176452067004</v>
      </c>
      <c r="X284" s="14">
        <f t="shared" si="159"/>
        <v>54915.176452067004</v>
      </c>
      <c r="Y284" s="14">
        <f t="shared" si="159"/>
        <v>54915.176452067004</v>
      </c>
      <c r="Z284" s="14">
        <f t="shared" si="159"/>
        <v>54915.176452067004</v>
      </c>
      <c r="AA284" s="14">
        <f t="shared" si="159"/>
        <v>54915.176452067004</v>
      </c>
      <c r="AB284" s="14">
        <f t="shared" si="159"/>
        <v>54915.176452067004</v>
      </c>
      <c r="AC284" s="74">
        <f t="shared" si="158"/>
        <v>656387.69806860294</v>
      </c>
    </row>
    <row r="285" spans="1:29" ht="15.75" outlineLevel="2" x14ac:dyDescent="0.25">
      <c r="A285" s="10">
        <v>9</v>
      </c>
      <c r="B285" s="12" t="s">
        <v>187</v>
      </c>
      <c r="C285" s="78"/>
      <c r="D285" s="78">
        <v>714</v>
      </c>
      <c r="E285" s="109">
        <v>159</v>
      </c>
      <c r="F285" s="53"/>
      <c r="G285" s="108">
        <v>1</v>
      </c>
      <c r="H285" s="13" t="s">
        <v>8</v>
      </c>
      <c r="I285" s="13" t="s">
        <v>274</v>
      </c>
      <c r="J285" s="52">
        <v>1230500</v>
      </c>
      <c r="K285" s="52">
        <v>102541.67</v>
      </c>
      <c r="L285" s="51">
        <v>0.24349999999999999</v>
      </c>
      <c r="M285" s="14">
        <f t="shared" si="157"/>
        <v>24968.9</v>
      </c>
      <c r="N285" s="14">
        <f t="shared" si="148"/>
        <v>24968.9</v>
      </c>
      <c r="O285" s="14">
        <f t="shared" si="149"/>
        <v>24968.9</v>
      </c>
      <c r="P285" s="13" t="s">
        <v>274</v>
      </c>
      <c r="Q285" s="52">
        <v>1230500</v>
      </c>
      <c r="R285" s="52">
        <v>102541.67</v>
      </c>
      <c r="S285" s="92">
        <v>0.24349999999999999</v>
      </c>
      <c r="T285" s="100">
        <f t="shared" si="160"/>
        <v>24968.896645000001</v>
      </c>
      <c r="U285" s="14">
        <f t="shared" si="159"/>
        <v>24968.896645000001</v>
      </c>
      <c r="V285" s="14">
        <f>M285</f>
        <v>24968.9</v>
      </c>
      <c r="W285" s="14">
        <f>M285</f>
        <v>24968.9</v>
      </c>
      <c r="X285" s="14">
        <f>M285</f>
        <v>24968.9</v>
      </c>
      <c r="Y285" s="14">
        <f>M285</f>
        <v>24968.9</v>
      </c>
      <c r="Z285" s="14">
        <f>M285</f>
        <v>24968.9</v>
      </c>
      <c r="AA285" s="14">
        <f>M285</f>
        <v>24968.9</v>
      </c>
      <c r="AB285" s="14">
        <f>M285</f>
        <v>24968.9</v>
      </c>
      <c r="AC285" s="74">
        <f t="shared" si="158"/>
        <v>299626.79329</v>
      </c>
    </row>
    <row r="286" spans="1:29" ht="15.75" outlineLevel="2" x14ac:dyDescent="0.25">
      <c r="A286" s="10">
        <v>10</v>
      </c>
      <c r="B286" s="12" t="s">
        <v>188</v>
      </c>
      <c r="C286" s="78"/>
      <c r="D286" s="78">
        <v>412</v>
      </c>
      <c r="E286" s="109">
        <v>89</v>
      </c>
      <c r="F286" s="53"/>
      <c r="G286" s="108">
        <v>1.012</v>
      </c>
      <c r="H286" s="13" t="s">
        <v>8</v>
      </c>
      <c r="I286" s="13" t="s">
        <v>274</v>
      </c>
      <c r="J286" s="52">
        <v>1230500</v>
      </c>
      <c r="K286" s="52">
        <v>102541.67</v>
      </c>
      <c r="L286" s="51">
        <v>0.81071280000000001</v>
      </c>
      <c r="M286" s="14">
        <f t="shared" si="157"/>
        <v>83131.839999999997</v>
      </c>
      <c r="N286" s="14">
        <f t="shared" si="148"/>
        <v>83131.839999999997</v>
      </c>
      <c r="O286" s="14">
        <f t="shared" si="149"/>
        <v>83131.839999999997</v>
      </c>
      <c r="P286" s="13" t="s">
        <v>274</v>
      </c>
      <c r="Q286" s="52">
        <v>1230500</v>
      </c>
      <c r="R286" s="52">
        <v>102541.67</v>
      </c>
      <c r="S286" s="92">
        <v>0.81071280000000001</v>
      </c>
      <c r="T286" s="100">
        <f t="shared" si="160"/>
        <v>84129.426535204504</v>
      </c>
      <c r="U286" s="14">
        <f t="shared" si="159"/>
        <v>84129.426535204504</v>
      </c>
      <c r="V286" s="14">
        <f t="shared" si="159"/>
        <v>84129.426535204504</v>
      </c>
      <c r="W286" s="14">
        <f t="shared" si="159"/>
        <v>84129.426535204504</v>
      </c>
      <c r="X286" s="14">
        <f t="shared" si="159"/>
        <v>84129.426535204504</v>
      </c>
      <c r="Y286" s="14">
        <f t="shared" si="159"/>
        <v>84129.426535204504</v>
      </c>
      <c r="Z286" s="14">
        <f t="shared" si="159"/>
        <v>84129.426535204504</v>
      </c>
      <c r="AA286" s="14">
        <f t="shared" si="159"/>
        <v>84129.426535204504</v>
      </c>
      <c r="AB286" s="14">
        <f t="shared" si="159"/>
        <v>84129.426535204504</v>
      </c>
      <c r="AC286" s="74">
        <f t="shared" si="158"/>
        <v>1006560.3588168406</v>
      </c>
    </row>
    <row r="287" spans="1:29" ht="15.75" outlineLevel="2" x14ac:dyDescent="0.25">
      <c r="A287" s="10">
        <v>11</v>
      </c>
      <c r="B287" s="12" t="s">
        <v>237</v>
      </c>
      <c r="C287" s="78"/>
      <c r="D287" s="78">
        <v>143</v>
      </c>
      <c r="E287" s="109">
        <v>32</v>
      </c>
      <c r="F287" s="53"/>
      <c r="G287" s="108">
        <v>1.004</v>
      </c>
      <c r="H287" s="13" t="s">
        <v>8</v>
      </c>
      <c r="I287" s="13" t="s">
        <v>274</v>
      </c>
      <c r="J287" s="52">
        <v>1230500</v>
      </c>
      <c r="K287" s="52">
        <v>102541.67</v>
      </c>
      <c r="L287" s="51">
        <v>0.81071280000000001</v>
      </c>
      <c r="M287" s="14">
        <f t="shared" si="157"/>
        <v>83131.839999999997</v>
      </c>
      <c r="N287" s="14">
        <f t="shared" si="148"/>
        <v>83131.839999999997</v>
      </c>
      <c r="O287" s="14">
        <f t="shared" si="149"/>
        <v>83131.839999999997</v>
      </c>
      <c r="P287" s="13" t="s">
        <v>274</v>
      </c>
      <c r="Q287" s="52">
        <v>1230500</v>
      </c>
      <c r="R287" s="52">
        <v>102541.67</v>
      </c>
      <c r="S287" s="92">
        <v>0.81071280000000001</v>
      </c>
      <c r="T287" s="100">
        <f t="shared" si="160"/>
        <v>83464.371779985493</v>
      </c>
      <c r="U287" s="14">
        <f t="shared" si="159"/>
        <v>83464.371779985493</v>
      </c>
      <c r="V287" s="14">
        <f t="shared" si="159"/>
        <v>83464.371779985493</v>
      </c>
      <c r="W287" s="14">
        <f t="shared" si="159"/>
        <v>83464.371779985493</v>
      </c>
      <c r="X287" s="14">
        <f t="shared" si="159"/>
        <v>83464.371779985493</v>
      </c>
      <c r="Y287" s="14">
        <f t="shared" si="159"/>
        <v>83464.371779985493</v>
      </c>
      <c r="Z287" s="14">
        <f t="shared" si="159"/>
        <v>83464.371779985493</v>
      </c>
      <c r="AA287" s="14">
        <f t="shared" si="159"/>
        <v>83464.371779985493</v>
      </c>
      <c r="AB287" s="14">
        <f t="shared" si="159"/>
        <v>83464.371779985493</v>
      </c>
      <c r="AC287" s="74">
        <f t="shared" si="158"/>
        <v>1000574.8660198695</v>
      </c>
    </row>
    <row r="288" spans="1:29" ht="15.75" outlineLevel="2" x14ac:dyDescent="0.25">
      <c r="A288" s="10">
        <v>12</v>
      </c>
      <c r="B288" s="12" t="s">
        <v>189</v>
      </c>
      <c r="C288" s="78"/>
      <c r="D288" s="78">
        <v>414</v>
      </c>
      <c r="E288" s="109">
        <v>61</v>
      </c>
      <c r="F288" s="53"/>
      <c r="G288" s="108">
        <v>1.008</v>
      </c>
      <c r="H288" s="13" t="s">
        <v>8</v>
      </c>
      <c r="I288" s="13" t="s">
        <v>274</v>
      </c>
      <c r="J288" s="52">
        <v>1230500</v>
      </c>
      <c r="K288" s="52">
        <v>102541.67</v>
      </c>
      <c r="L288" s="51">
        <v>0.81071280000000001</v>
      </c>
      <c r="M288" s="14">
        <f t="shared" si="157"/>
        <v>83131.839999999997</v>
      </c>
      <c r="N288" s="14">
        <f t="shared" si="148"/>
        <v>83131.839999999997</v>
      </c>
      <c r="O288" s="14">
        <f t="shared" si="149"/>
        <v>83131.839999999997</v>
      </c>
      <c r="P288" s="13" t="s">
        <v>274</v>
      </c>
      <c r="Q288" s="52">
        <v>1230500</v>
      </c>
      <c r="R288" s="52">
        <v>102541.67</v>
      </c>
      <c r="S288" s="92">
        <v>0.81071280000000001</v>
      </c>
      <c r="T288" s="100">
        <f t="shared" si="160"/>
        <v>83796.899157595006</v>
      </c>
      <c r="U288" s="14">
        <f t="shared" si="159"/>
        <v>83796.899157595006</v>
      </c>
      <c r="V288" s="14">
        <f t="shared" si="159"/>
        <v>83796.899157595006</v>
      </c>
      <c r="W288" s="14">
        <f t="shared" si="159"/>
        <v>83796.899157595006</v>
      </c>
      <c r="X288" s="14">
        <f t="shared" si="159"/>
        <v>83796.899157595006</v>
      </c>
      <c r="Y288" s="14">
        <f t="shared" si="159"/>
        <v>83796.899157595006</v>
      </c>
      <c r="Z288" s="14">
        <f t="shared" si="159"/>
        <v>83796.899157595006</v>
      </c>
      <c r="AA288" s="14">
        <f t="shared" si="159"/>
        <v>83796.899157595006</v>
      </c>
      <c r="AB288" s="14">
        <f t="shared" si="159"/>
        <v>83796.899157595006</v>
      </c>
      <c r="AC288" s="74">
        <f t="shared" si="158"/>
        <v>1003567.6124183551</v>
      </c>
    </row>
    <row r="289" spans="1:29" ht="15.75" outlineLevel="2" x14ac:dyDescent="0.25">
      <c r="A289" s="10">
        <v>13</v>
      </c>
      <c r="B289" s="12" t="s">
        <v>66</v>
      </c>
      <c r="C289" s="78"/>
      <c r="D289" s="78">
        <v>233</v>
      </c>
      <c r="E289" s="109">
        <v>36</v>
      </c>
      <c r="F289" s="53"/>
      <c r="G289" s="108">
        <v>1.0049999999999999</v>
      </c>
      <c r="H289" s="13" t="s">
        <v>8</v>
      </c>
      <c r="I289" s="13" t="s">
        <v>274</v>
      </c>
      <c r="J289" s="52">
        <v>1230500</v>
      </c>
      <c r="K289" s="52">
        <v>102541.67</v>
      </c>
      <c r="L289" s="51">
        <v>0.81071280000000001</v>
      </c>
      <c r="M289" s="14">
        <f t="shared" si="157"/>
        <v>83131.839999999997</v>
      </c>
      <c r="N289" s="14">
        <f t="shared" si="148"/>
        <v>83131.839999999997</v>
      </c>
      <c r="O289" s="14">
        <f t="shared" si="149"/>
        <v>83131.839999999997</v>
      </c>
      <c r="P289" s="13" t="s">
        <v>274</v>
      </c>
      <c r="Q289" s="52">
        <v>1230500</v>
      </c>
      <c r="R289" s="52">
        <v>102541.67</v>
      </c>
      <c r="S289" s="92">
        <v>0.81071280000000001</v>
      </c>
      <c r="T289" s="100">
        <f t="shared" si="160"/>
        <v>83547.503624387871</v>
      </c>
      <c r="U289" s="14">
        <f t="shared" si="159"/>
        <v>83547.503624387871</v>
      </c>
      <c r="V289" s="14">
        <f t="shared" si="159"/>
        <v>83547.503624387871</v>
      </c>
      <c r="W289" s="14">
        <f t="shared" si="159"/>
        <v>83547.503624387871</v>
      </c>
      <c r="X289" s="14">
        <f t="shared" si="159"/>
        <v>83547.503624387871</v>
      </c>
      <c r="Y289" s="14">
        <f t="shared" si="159"/>
        <v>83547.503624387871</v>
      </c>
      <c r="Z289" s="14">
        <f t="shared" si="159"/>
        <v>83547.503624387871</v>
      </c>
      <c r="AA289" s="14">
        <f t="shared" si="159"/>
        <v>83547.503624387871</v>
      </c>
      <c r="AB289" s="14">
        <f t="shared" si="159"/>
        <v>83547.503624387871</v>
      </c>
      <c r="AC289" s="74">
        <f t="shared" si="158"/>
        <v>1001323.052619491</v>
      </c>
    </row>
    <row r="290" spans="1:29" ht="15.75" outlineLevel="2" x14ac:dyDescent="0.25">
      <c r="A290" s="10">
        <v>14</v>
      </c>
      <c r="B290" s="12" t="s">
        <v>190</v>
      </c>
      <c r="C290" s="78"/>
      <c r="D290" s="78">
        <v>707</v>
      </c>
      <c r="E290" s="109">
        <v>143</v>
      </c>
      <c r="F290" s="53"/>
      <c r="G290" s="108">
        <v>1.0289999999999999</v>
      </c>
      <c r="H290" s="13" t="s">
        <v>8</v>
      </c>
      <c r="I290" s="13" t="s">
        <v>274</v>
      </c>
      <c r="J290" s="52">
        <v>1230500</v>
      </c>
      <c r="K290" s="52">
        <v>102541.67</v>
      </c>
      <c r="L290" s="51">
        <v>0.52710639999999997</v>
      </c>
      <c r="M290" s="14">
        <f t="shared" si="157"/>
        <v>54050.37</v>
      </c>
      <c r="N290" s="14">
        <f t="shared" si="148"/>
        <v>54050.37</v>
      </c>
      <c r="O290" s="14">
        <f t="shared" si="149"/>
        <v>54050.37</v>
      </c>
      <c r="P290" s="13" t="s">
        <v>274</v>
      </c>
      <c r="Q290" s="52">
        <v>1230500</v>
      </c>
      <c r="R290" s="52">
        <v>102541.67</v>
      </c>
      <c r="S290" s="92">
        <v>0.52710639999999997</v>
      </c>
      <c r="T290" s="100">
        <f t="shared" si="160"/>
        <v>55617.831268874943</v>
      </c>
      <c r="U290" s="14">
        <f t="shared" si="159"/>
        <v>55617.831268874943</v>
      </c>
      <c r="V290" s="14">
        <f t="shared" si="159"/>
        <v>55617.831268874943</v>
      </c>
      <c r="W290" s="14">
        <f t="shared" si="159"/>
        <v>55617.831268874943</v>
      </c>
      <c r="X290" s="14">
        <f t="shared" si="159"/>
        <v>55617.831268874943</v>
      </c>
      <c r="Y290" s="14">
        <f t="shared" si="159"/>
        <v>55617.831268874943</v>
      </c>
      <c r="Z290" s="14">
        <f t="shared" si="159"/>
        <v>55617.831268874943</v>
      </c>
      <c r="AA290" s="14">
        <f t="shared" si="159"/>
        <v>55617.831268874943</v>
      </c>
      <c r="AB290" s="14">
        <f t="shared" si="159"/>
        <v>55617.831268874943</v>
      </c>
      <c r="AC290" s="74">
        <f t="shared" si="158"/>
        <v>662711.59141987446</v>
      </c>
    </row>
    <row r="291" spans="1:29" ht="15.75" outlineLevel="2" x14ac:dyDescent="0.25">
      <c r="A291" s="10">
        <v>15</v>
      </c>
      <c r="B291" s="12" t="s">
        <v>191</v>
      </c>
      <c r="C291" s="78"/>
      <c r="D291" s="78">
        <v>270</v>
      </c>
      <c r="E291" s="109">
        <v>43</v>
      </c>
      <c r="F291" s="53"/>
      <c r="G291" s="108">
        <v>1.006</v>
      </c>
      <c r="H291" s="13" t="s">
        <v>8</v>
      </c>
      <c r="I291" s="13" t="s">
        <v>274</v>
      </c>
      <c r="J291" s="52">
        <v>1230500</v>
      </c>
      <c r="K291" s="52">
        <v>102541.67</v>
      </c>
      <c r="L291" s="51">
        <v>0.81071280000000001</v>
      </c>
      <c r="M291" s="14">
        <f t="shared" si="157"/>
        <v>83131.839999999997</v>
      </c>
      <c r="N291" s="14">
        <f t="shared" si="148"/>
        <v>83131.839999999997</v>
      </c>
      <c r="O291" s="14">
        <f t="shared" si="149"/>
        <v>83131.839999999997</v>
      </c>
      <c r="P291" s="13" t="s">
        <v>274</v>
      </c>
      <c r="Q291" s="52">
        <v>1230500</v>
      </c>
      <c r="R291" s="52">
        <v>102541.67</v>
      </c>
      <c r="S291" s="92">
        <v>0.81071280000000001</v>
      </c>
      <c r="T291" s="100">
        <f t="shared" si="160"/>
        <v>83630.635468790249</v>
      </c>
      <c r="U291" s="14">
        <f t="shared" si="159"/>
        <v>83630.635468790249</v>
      </c>
      <c r="V291" s="14">
        <f t="shared" si="159"/>
        <v>83630.635468790249</v>
      </c>
      <c r="W291" s="14">
        <f t="shared" si="159"/>
        <v>83630.635468790249</v>
      </c>
      <c r="X291" s="14">
        <f t="shared" si="159"/>
        <v>83630.635468790249</v>
      </c>
      <c r="Y291" s="14">
        <f t="shared" si="159"/>
        <v>83630.635468790249</v>
      </c>
      <c r="Z291" s="14">
        <f t="shared" si="159"/>
        <v>83630.635468790249</v>
      </c>
      <c r="AA291" s="14">
        <f t="shared" si="159"/>
        <v>83630.635468790249</v>
      </c>
      <c r="AB291" s="14">
        <f t="shared" si="159"/>
        <v>83630.635468790249</v>
      </c>
      <c r="AC291" s="74">
        <f t="shared" si="158"/>
        <v>1002071.2392191126</v>
      </c>
    </row>
    <row r="292" spans="1:29" ht="15.75" outlineLevel="2" x14ac:dyDescent="0.25">
      <c r="A292" s="10">
        <v>16</v>
      </c>
      <c r="B292" s="12" t="s">
        <v>89</v>
      </c>
      <c r="C292" s="78"/>
      <c r="D292" s="78">
        <v>489</v>
      </c>
      <c r="E292" s="109">
        <v>61</v>
      </c>
      <c r="F292" s="53"/>
      <c r="G292" s="108">
        <v>1</v>
      </c>
      <c r="H292" s="13" t="s">
        <v>8</v>
      </c>
      <c r="I292" s="13" t="s">
        <v>274</v>
      </c>
      <c r="J292" s="52">
        <v>1230500</v>
      </c>
      <c r="K292" s="52">
        <v>102541.67</v>
      </c>
      <c r="L292" s="51">
        <v>0.24349999999999999</v>
      </c>
      <c r="M292" s="14">
        <f t="shared" si="157"/>
        <v>24968.9</v>
      </c>
      <c r="N292" s="14">
        <f t="shared" si="148"/>
        <v>24968.9</v>
      </c>
      <c r="O292" s="14">
        <f t="shared" si="149"/>
        <v>24968.9</v>
      </c>
      <c r="P292" s="13" t="s">
        <v>274</v>
      </c>
      <c r="Q292" s="52">
        <v>1230500</v>
      </c>
      <c r="R292" s="52">
        <v>102541.67</v>
      </c>
      <c r="S292" s="92">
        <v>0.24349999999999999</v>
      </c>
      <c r="T292" s="100">
        <f t="shared" si="160"/>
        <v>24968.896645000001</v>
      </c>
      <c r="U292" s="14">
        <f t="shared" si="159"/>
        <v>24968.896645000001</v>
      </c>
      <c r="V292" s="14">
        <f>M292</f>
        <v>24968.9</v>
      </c>
      <c r="W292" s="14">
        <f>M292</f>
        <v>24968.9</v>
      </c>
      <c r="X292" s="14">
        <f>M292</f>
        <v>24968.9</v>
      </c>
      <c r="Y292" s="14">
        <f>M292</f>
        <v>24968.9</v>
      </c>
      <c r="Z292" s="14">
        <f>M292</f>
        <v>24968.9</v>
      </c>
      <c r="AA292" s="14">
        <f>M292</f>
        <v>24968.9</v>
      </c>
      <c r="AB292" s="14">
        <f>M292</f>
        <v>24968.9</v>
      </c>
      <c r="AC292" s="74">
        <f t="shared" si="158"/>
        <v>299626.79329</v>
      </c>
    </row>
    <row r="293" spans="1:29" ht="15.75" outlineLevel="2" x14ac:dyDescent="0.25">
      <c r="A293" s="10">
        <v>17</v>
      </c>
      <c r="B293" s="12" t="s">
        <v>192</v>
      </c>
      <c r="C293" s="78"/>
      <c r="D293" s="78">
        <v>264</v>
      </c>
      <c r="E293" s="109">
        <v>27</v>
      </c>
      <c r="F293" s="53"/>
      <c r="G293" s="108">
        <v>1.004</v>
      </c>
      <c r="H293" s="13" t="s">
        <v>8</v>
      </c>
      <c r="I293" s="13" t="s">
        <v>274</v>
      </c>
      <c r="J293" s="52">
        <v>1230500</v>
      </c>
      <c r="K293" s="52">
        <v>102541.67</v>
      </c>
      <c r="L293" s="51">
        <v>0.81071280000000001</v>
      </c>
      <c r="M293" s="14">
        <f t="shared" si="157"/>
        <v>83131.839999999997</v>
      </c>
      <c r="N293" s="14">
        <f t="shared" si="148"/>
        <v>83131.839999999997</v>
      </c>
      <c r="O293" s="14">
        <f t="shared" si="149"/>
        <v>83131.839999999997</v>
      </c>
      <c r="P293" s="13" t="s">
        <v>274</v>
      </c>
      <c r="Q293" s="52">
        <v>1230500</v>
      </c>
      <c r="R293" s="52">
        <v>102541.67</v>
      </c>
      <c r="S293" s="92">
        <v>0.81071280000000001</v>
      </c>
      <c r="T293" s="100">
        <f>$R$293*S293*G293</f>
        <v>83464.371779985493</v>
      </c>
      <c r="U293" s="14">
        <f t="shared" si="159"/>
        <v>83464.371779985493</v>
      </c>
      <c r="V293" s="14">
        <f t="shared" si="159"/>
        <v>83464.371779985493</v>
      </c>
      <c r="W293" s="14">
        <f t="shared" si="159"/>
        <v>83464.371779985493</v>
      </c>
      <c r="X293" s="14">
        <f t="shared" si="159"/>
        <v>83464.371779985493</v>
      </c>
      <c r="Y293" s="14">
        <f t="shared" si="159"/>
        <v>83464.371779985493</v>
      </c>
      <c r="Z293" s="14">
        <f t="shared" si="159"/>
        <v>83464.371779985493</v>
      </c>
      <c r="AA293" s="14">
        <f t="shared" si="159"/>
        <v>83464.371779985493</v>
      </c>
      <c r="AB293" s="14">
        <f t="shared" si="159"/>
        <v>83464.371779985493</v>
      </c>
      <c r="AC293" s="74">
        <f t="shared" si="158"/>
        <v>1000574.8660198695</v>
      </c>
    </row>
    <row r="294" spans="1:29" ht="15.75" outlineLevel="2" x14ac:dyDescent="0.25">
      <c r="A294" s="10">
        <v>18</v>
      </c>
      <c r="B294" s="12" t="s">
        <v>238</v>
      </c>
      <c r="C294" s="78"/>
      <c r="D294" s="78">
        <v>717</v>
      </c>
      <c r="E294" s="109">
        <v>146</v>
      </c>
      <c r="F294" s="53"/>
      <c r="G294" s="108">
        <v>1</v>
      </c>
      <c r="H294" s="13" t="s">
        <v>8</v>
      </c>
      <c r="I294" s="13" t="s">
        <v>274</v>
      </c>
      <c r="J294" s="52">
        <v>1230500</v>
      </c>
      <c r="K294" s="52">
        <v>102541.67</v>
      </c>
      <c r="L294" s="51">
        <v>0.24349999999999999</v>
      </c>
      <c r="M294" s="14">
        <f t="shared" si="157"/>
        <v>24968.9</v>
      </c>
      <c r="N294" s="14">
        <f t="shared" si="148"/>
        <v>24968.9</v>
      </c>
      <c r="O294" s="14">
        <f t="shared" si="149"/>
        <v>24968.9</v>
      </c>
      <c r="P294" s="13" t="s">
        <v>274</v>
      </c>
      <c r="Q294" s="52">
        <v>1230500</v>
      </c>
      <c r="R294" s="52">
        <v>102541.67</v>
      </c>
      <c r="S294" s="92">
        <v>0.24349999999999999</v>
      </c>
      <c r="T294" s="100">
        <f>$R$294*S294*G294</f>
        <v>24968.896645000001</v>
      </c>
      <c r="U294" s="14">
        <f t="shared" si="159"/>
        <v>24968.896645000001</v>
      </c>
      <c r="V294" s="14">
        <f t="shared" si="159"/>
        <v>24968.896645000001</v>
      </c>
      <c r="W294" s="14">
        <f t="shared" si="159"/>
        <v>24968.896645000001</v>
      </c>
      <c r="X294" s="14">
        <f t="shared" si="159"/>
        <v>24968.896645000001</v>
      </c>
      <c r="Y294" s="14">
        <f t="shared" si="159"/>
        <v>24968.896645000001</v>
      </c>
      <c r="Z294" s="14">
        <f t="shared" si="159"/>
        <v>24968.896645000001</v>
      </c>
      <c r="AA294" s="14">
        <f t="shared" si="159"/>
        <v>24968.896645000001</v>
      </c>
      <c r="AB294" s="14">
        <f t="shared" si="159"/>
        <v>24968.896645000001</v>
      </c>
      <c r="AC294" s="74">
        <f t="shared" si="158"/>
        <v>299626.76980500005</v>
      </c>
    </row>
    <row r="295" spans="1:29" ht="15.75" x14ac:dyDescent="0.25">
      <c r="A295" s="26"/>
      <c r="B295" s="27" t="s">
        <v>193</v>
      </c>
      <c r="C295" s="23">
        <f>C13+C42+C62+C98+C115+C141+C154+C157+C171+C188+C207+C225+C245+C250+C275</f>
        <v>237</v>
      </c>
      <c r="D295" s="69">
        <f>D13+D42+D62+D98+D115+D141+D154+D157+D171+D188+D207+D225+D245+D250+D275</f>
        <v>135563</v>
      </c>
      <c r="E295" s="115">
        <f>E13+E42+E62+E98+E115+E141+E154+E157+E171+E188+E207+E225+E245+E250+E275</f>
        <v>24268</v>
      </c>
      <c r="F295" s="89">
        <f>F13+F42+F62+F98+F115+F141+F154+F157+F171+F188+F207+F225+F245+F250+F275</f>
        <v>19.25</v>
      </c>
      <c r="G295" s="69"/>
      <c r="H295" s="22"/>
      <c r="I295" s="22"/>
      <c r="J295" s="22"/>
      <c r="K295" s="22"/>
      <c r="L295" s="22"/>
      <c r="M295" s="118">
        <f>SUM(M277:M294)</f>
        <v>1118314.0099999998</v>
      </c>
      <c r="N295" s="119">
        <f t="shared" si="148"/>
        <v>1118314.0099999998</v>
      </c>
      <c r="O295" s="119">
        <f t="shared" si="149"/>
        <v>1118314.0099999998</v>
      </c>
      <c r="P295" s="22"/>
      <c r="Q295" s="22"/>
      <c r="R295" s="22"/>
      <c r="S295" s="97"/>
      <c r="T295" s="118">
        <f>SUM(T277:T294)</f>
        <v>1127775.2056392457</v>
      </c>
      <c r="U295" s="22"/>
      <c r="V295" s="22"/>
      <c r="W295" s="22"/>
      <c r="X295" s="22"/>
      <c r="Y295" s="22"/>
      <c r="Z295" s="22"/>
      <c r="AA295" s="22"/>
      <c r="AB295" s="22"/>
      <c r="AC295" s="76">
        <f>AC13+AC42+AC62+AC98+AC115+AC141+AC154+AC157+AC171+AC188+AC207+AC225+AC245+AC250+AC275</f>
        <v>214908611.74076432</v>
      </c>
    </row>
    <row r="296" spans="1:29" ht="15.75" x14ac:dyDescent="0.25">
      <c r="A296" s="28"/>
      <c r="B296" s="28"/>
      <c r="C296" s="29"/>
      <c r="D296" s="29"/>
      <c r="E296" s="29"/>
      <c r="F296" s="29"/>
      <c r="G296" s="29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</row>
    <row r="297" spans="1:29" ht="15.75" customHeight="1" x14ac:dyDescent="0.25">
      <c r="A297" s="30" t="s">
        <v>194</v>
      </c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</row>
    <row r="298" spans="1:29" ht="18.75" x14ac:dyDescent="0.25">
      <c r="A298" s="32">
        <v>1</v>
      </c>
      <c r="B298" s="33" t="s">
        <v>195</v>
      </c>
      <c r="C298" s="34"/>
      <c r="D298" s="34"/>
      <c r="E298" s="34"/>
      <c r="F298" s="34"/>
      <c r="G298" s="34"/>
      <c r="H298" s="71">
        <v>992.9</v>
      </c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28"/>
    </row>
    <row r="299" spans="1:29" ht="18.75" x14ac:dyDescent="0.25">
      <c r="A299" s="32">
        <v>2</v>
      </c>
      <c r="B299" s="33" t="s">
        <v>196</v>
      </c>
      <c r="C299" s="34"/>
      <c r="D299" s="34"/>
      <c r="E299" s="34"/>
      <c r="F299" s="34"/>
      <c r="G299" s="34"/>
      <c r="H299" s="72">
        <v>1230.5</v>
      </c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28"/>
    </row>
    <row r="300" spans="1:29" ht="18.75" x14ac:dyDescent="0.25">
      <c r="A300" s="32">
        <v>3</v>
      </c>
      <c r="B300" s="33" t="s">
        <v>197</v>
      </c>
      <c r="C300" s="34"/>
      <c r="D300" s="34"/>
      <c r="E300" s="34"/>
      <c r="F300" s="34"/>
      <c r="G300" s="34"/>
      <c r="H300" s="71">
        <v>2460.9</v>
      </c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28"/>
    </row>
    <row r="301" spans="1:29" ht="18.75" x14ac:dyDescent="0.25">
      <c r="A301" s="32">
        <v>4</v>
      </c>
      <c r="B301" s="33" t="s">
        <v>198</v>
      </c>
      <c r="C301" s="34"/>
      <c r="D301" s="34"/>
      <c r="E301" s="34"/>
      <c r="F301" s="34"/>
      <c r="G301" s="34"/>
      <c r="H301" s="71">
        <v>2907.1</v>
      </c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28"/>
    </row>
    <row r="302" spans="1:29" ht="18.75" x14ac:dyDescent="0.25">
      <c r="A302" s="32">
        <v>5</v>
      </c>
      <c r="B302" s="33" t="s">
        <v>199</v>
      </c>
      <c r="C302" s="34"/>
      <c r="D302" s="34"/>
      <c r="E302" s="34"/>
      <c r="F302" s="34"/>
      <c r="G302" s="34"/>
      <c r="H302" s="71">
        <v>3633.9</v>
      </c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28"/>
    </row>
    <row r="304" spans="1:29" ht="15.75" x14ac:dyDescent="0.25">
      <c r="A304" s="36" t="s">
        <v>200</v>
      </c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</row>
    <row r="305" spans="1:29" s="38" customFormat="1" ht="15.75" x14ac:dyDescent="0.25">
      <c r="A305" s="37" t="s">
        <v>201</v>
      </c>
      <c r="B305" s="28" t="s">
        <v>202</v>
      </c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s="38" customFormat="1" ht="15.75" x14ac:dyDescent="0.25">
      <c r="A306" s="37" t="s">
        <v>203</v>
      </c>
      <c r="B306" s="28" t="s">
        <v>204</v>
      </c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s="38" customFormat="1" ht="15.75" x14ac:dyDescent="0.25">
      <c r="A307" s="37" t="s">
        <v>205</v>
      </c>
      <c r="B307" s="28" t="s">
        <v>206</v>
      </c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s="38" customFormat="1" ht="15.75" x14ac:dyDescent="0.25">
      <c r="A308" s="28"/>
      <c r="B308" s="28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</sheetData>
  <mergeCells count="11">
    <mergeCell ref="AC11:AC12"/>
    <mergeCell ref="A10:AC10"/>
    <mergeCell ref="A11:A12"/>
    <mergeCell ref="B11:B12"/>
    <mergeCell ref="C11:C12"/>
    <mergeCell ref="D11:E11"/>
    <mergeCell ref="F11:F12"/>
    <mergeCell ref="G11:G12"/>
    <mergeCell ref="H11:H12"/>
    <mergeCell ref="I11:M11"/>
    <mergeCell ref="P11:T11"/>
  </mergeCells>
  <pageMargins left="0.17" right="0.17" top="0.55118110236220474" bottom="0.15748031496062992" header="0.15748031496062992" footer="0.19685039370078741"/>
  <pageSetup paperSize="9" scale="40" fitToHeight="0" orientation="landscape" r:id="rId1"/>
  <rowBreaks count="5" manualBreakCount="5">
    <brk id="61" max="16383" man="1"/>
    <brk id="114" max="16383" man="1"/>
    <brk id="170" max="16383" man="1"/>
    <brk id="224" max="16383" man="1"/>
    <brk id="2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ФАПы 2024</vt:lpstr>
      <vt:lpstr>ФАПы с 01.04.24 </vt:lpstr>
      <vt:lpstr>'ФАПы 2024'!Заголовки_для_печати</vt:lpstr>
      <vt:lpstr>'ФАПы с 01.04.24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2024-03-29T07:51:48Z</cp:lastPrinted>
  <dcterms:created xsi:type="dcterms:W3CDTF">2022-10-18T07:02:54Z</dcterms:created>
  <dcterms:modified xsi:type="dcterms:W3CDTF">2024-03-29T09:12:42Z</dcterms:modified>
</cp:coreProperties>
</file>